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8515" windowHeight="14370"/>
  </bookViews>
  <sheets>
    <sheet name="TABLEAU RAPPORT" sheetId="1" r:id="rId1"/>
  </sheets>
  <externalReferences>
    <externalReference r:id="rId2"/>
  </externalReferences>
  <definedNames>
    <definedName name="_xlnm._FilterDatabase" localSheetId="0" hidden="1">'TABLEAU RAPPORT'!#REF!</definedName>
  </definedNames>
  <calcPr calcId="145621"/>
</workbook>
</file>

<file path=xl/calcChain.xml><?xml version="1.0" encoding="utf-8"?>
<calcChain xmlns="http://schemas.openxmlformats.org/spreadsheetml/2006/main">
  <c r="C189" i="1" l="1"/>
  <c r="C187" i="1"/>
  <c r="C186" i="1"/>
  <c r="C184" i="1"/>
  <c r="C183" i="1"/>
  <c r="C185" i="1" s="1"/>
  <c r="C177" i="1"/>
  <c r="C176" i="1"/>
  <c r="C178" i="1" s="1"/>
  <c r="C174" i="1"/>
  <c r="D174" i="1" s="1"/>
  <c r="C173" i="1"/>
  <c r="D173" i="1" s="1"/>
  <c r="C171" i="1"/>
  <c r="C170" i="1"/>
  <c r="D170" i="1" s="1"/>
  <c r="BW162" i="1"/>
  <c r="BV162" i="1"/>
  <c r="BU162" i="1"/>
  <c r="BT162" i="1"/>
  <c r="BS162" i="1"/>
  <c r="BR162" i="1"/>
  <c r="BQ162" i="1"/>
  <c r="BP162" i="1"/>
  <c r="BO162" i="1"/>
  <c r="BN162" i="1"/>
  <c r="BM162" i="1"/>
  <c r="BL162" i="1"/>
  <c r="BK162" i="1"/>
  <c r="BJ162" i="1"/>
  <c r="BI162" i="1"/>
  <c r="BH162" i="1"/>
  <c r="BG162" i="1"/>
  <c r="BF162" i="1"/>
  <c r="BE162" i="1"/>
  <c r="BD162" i="1"/>
  <c r="BC162" i="1"/>
  <c r="BB162" i="1"/>
  <c r="BA162" i="1"/>
  <c r="AZ162" i="1"/>
  <c r="AY162" i="1"/>
  <c r="AX162" i="1"/>
  <c r="AW162" i="1"/>
  <c r="AV162" i="1"/>
  <c r="AU162" i="1"/>
  <c r="AT162" i="1"/>
  <c r="AS162" i="1"/>
  <c r="AR162" i="1"/>
  <c r="AQ162" i="1"/>
  <c r="AP162" i="1"/>
  <c r="AO162" i="1"/>
  <c r="AN162" i="1"/>
  <c r="AM162" i="1"/>
  <c r="AL162" i="1"/>
  <c r="AK162" i="1"/>
  <c r="AJ162" i="1"/>
  <c r="AI162" i="1"/>
  <c r="AH162" i="1"/>
  <c r="AG162" i="1"/>
  <c r="AF162" i="1"/>
  <c r="AE162" i="1"/>
  <c r="AD162" i="1"/>
  <c r="AC162" i="1"/>
  <c r="AB162" i="1"/>
  <c r="U161" i="1"/>
  <c r="T161" i="1"/>
  <c r="S33" i="1"/>
  <c r="S161" i="1" s="1"/>
  <c r="BW17" i="1"/>
  <c r="BV17" i="1"/>
  <c r="BU17" i="1"/>
  <c r="BT17" i="1"/>
  <c r="BS17" i="1"/>
  <c r="BR17" i="1"/>
  <c r="BQ17" i="1"/>
  <c r="BP17" i="1"/>
  <c r="BO17" i="1"/>
  <c r="BN17" i="1"/>
  <c r="BM17" i="1"/>
  <c r="BL17" i="1"/>
  <c r="BK17" i="1"/>
  <c r="BJ17" i="1"/>
  <c r="BI17" i="1"/>
  <c r="BH17" i="1"/>
  <c r="BG17" i="1"/>
  <c r="BF17" i="1"/>
  <c r="BE17" i="1"/>
  <c r="BD17" i="1"/>
  <c r="BC17" i="1"/>
  <c r="BB17" i="1"/>
  <c r="BA17" i="1"/>
  <c r="AZ17" i="1"/>
  <c r="AY17" i="1"/>
  <c r="AX17" i="1"/>
  <c r="AW17" i="1"/>
  <c r="AV17" i="1"/>
  <c r="AU17" i="1"/>
  <c r="AT17" i="1"/>
  <c r="AS17" i="1"/>
  <c r="AR17" i="1"/>
  <c r="AQ17" i="1"/>
  <c r="AP17" i="1"/>
  <c r="AO17" i="1"/>
  <c r="AN17" i="1"/>
  <c r="AM17" i="1"/>
  <c r="AL17" i="1"/>
  <c r="AK17" i="1"/>
  <c r="AJ17" i="1"/>
  <c r="AI17" i="1"/>
  <c r="AH17" i="1"/>
  <c r="AG17" i="1"/>
  <c r="AF17" i="1"/>
  <c r="AE17" i="1"/>
  <c r="AD17" i="1"/>
  <c r="AC17" i="1"/>
  <c r="AB17" i="1"/>
  <c r="U15" i="1"/>
  <c r="T15" i="1"/>
  <c r="S15" i="1"/>
  <c r="U14" i="1"/>
  <c r="T14" i="1"/>
  <c r="S14" i="1"/>
  <c r="U13" i="1"/>
  <c r="T13" i="1"/>
  <c r="S13" i="1"/>
  <c r="U12" i="1"/>
  <c r="T12" i="1"/>
  <c r="S12" i="1"/>
  <c r="U11" i="1"/>
  <c r="T11" i="1"/>
  <c r="S11" i="1"/>
  <c r="U10" i="1"/>
  <c r="T10" i="1"/>
  <c r="S10" i="1"/>
  <c r="U9" i="1"/>
  <c r="T9" i="1"/>
  <c r="S9" i="1"/>
  <c r="U8" i="1"/>
  <c r="T8" i="1"/>
  <c r="S8" i="1"/>
  <c r="U7" i="1"/>
  <c r="T7" i="1"/>
  <c r="S7" i="1"/>
  <c r="D186" i="1" l="1"/>
  <c r="U16" i="1"/>
  <c r="C172" i="1"/>
  <c r="D172" i="1" s="1"/>
  <c r="S16" i="1"/>
  <c r="T16" i="1"/>
  <c r="C188" i="1"/>
  <c r="D188" i="1" s="1"/>
  <c r="D187" i="1"/>
  <c r="D185" i="1"/>
  <c r="D183" i="1"/>
  <c r="D184" i="1"/>
  <c r="D176" i="1"/>
  <c r="C175" i="1"/>
  <c r="D175" i="1" s="1"/>
  <c r="D171" i="1"/>
  <c r="D177" i="1" l="1"/>
  <c r="D178" i="1" l="1"/>
  <c r="E177" i="1" s="1"/>
  <c r="E170" i="1" l="1"/>
  <c r="E172" i="1"/>
  <c r="E173" i="1"/>
  <c r="E174" i="1"/>
  <c r="E171" i="1"/>
  <c r="E176" i="1"/>
  <c r="E175" i="1"/>
</calcChain>
</file>

<file path=xl/sharedStrings.xml><?xml version="1.0" encoding="utf-8"?>
<sst xmlns="http://schemas.openxmlformats.org/spreadsheetml/2006/main" count="1410" uniqueCount="373">
  <si>
    <t>Bilan de l'utilisation d'eau - Projet PACES Chaudière-Appalaches</t>
  </si>
  <si>
    <t>A) Bilan réalisé par municipalité régionale de comté (MRC)</t>
  </si>
  <si>
    <t>Données sur les municipalités régionales de comté (MRC) et les réseaux municipaux de distribution d'eau potable</t>
  </si>
  <si>
    <t>ANIMAUX</t>
  </si>
  <si>
    <t>VÉGÉTAUX</t>
  </si>
  <si>
    <t>Facteur de distribution de l'eau utilisée à des fins agricoles</t>
  </si>
  <si>
    <t>Eau de surface - Réseau</t>
  </si>
  <si>
    <t>Eau de surface - Hors réseau</t>
  </si>
  <si>
    <t>Eau de surface - Total</t>
  </si>
  <si>
    <t>Eau souterraine - Réseau</t>
  </si>
  <si>
    <t>Eau souterraine - Hors réseau</t>
  </si>
  <si>
    <t>Eau souterraine - Total</t>
  </si>
  <si>
    <t>Total réseau (eau de surface et eau souterraine)</t>
  </si>
  <si>
    <t>Total hors réseau (eau de surface et eau souterraine)</t>
  </si>
  <si>
    <t>Total (eau de surface et eau souterraine)</t>
  </si>
  <si>
    <t>Statistiques Eaux souterraines par MRC</t>
  </si>
  <si>
    <t>Statistiques Eaux de surface par MRC</t>
  </si>
  <si>
    <t>MRC</t>
  </si>
  <si>
    <t>Superficie dans la zone d'étude (km²)</t>
  </si>
  <si>
    <t>Population totale dans la zone d'étude</t>
  </si>
  <si>
    <t>Type d'approvisionnement du réseau</t>
  </si>
  <si>
    <t>Proportion d'eau souterraine RÉSEAUX</t>
  </si>
  <si>
    <t>Provenance de l'info</t>
  </si>
  <si>
    <t>Débit réseau (m3/an)</t>
  </si>
  <si>
    <t>Débit population réseau   (m3/an)</t>
  </si>
  <si>
    <t>Nombre de personnes desservies</t>
  </si>
  <si>
    <t>Nombre de personnes NON desservies</t>
  </si>
  <si>
    <t>Tout Animal (souterrain) m3/an</t>
  </si>
  <si>
    <t>SERRE   m3/an</t>
  </si>
  <si>
    <t>AUTRE  (champs)  m3/an</t>
  </si>
  <si>
    <t>Culture en serre - Réseau</t>
  </si>
  <si>
    <t>Culture en serre - Eau de surface hors réseau</t>
  </si>
  <si>
    <t>Culture en serre - Eau souterraine hors réseau (PUITS)</t>
  </si>
  <si>
    <t>Culture en champ - Réseau</t>
  </si>
  <si>
    <t>Culture en champ - Eau de surface hors réseau</t>
  </si>
  <si>
    <t>Culture en champ - Eau souterraine hors réseau (PUITS)</t>
  </si>
  <si>
    <t>Industriel, commercial, institutionnel</t>
  </si>
  <si>
    <t>Résidentiel</t>
  </si>
  <si>
    <t>Total réseau surface</t>
  </si>
  <si>
    <t>Total hors réseau surface</t>
  </si>
  <si>
    <t>Total  (eau de surface)</t>
  </si>
  <si>
    <t>Total  réseau souterraine</t>
  </si>
  <si>
    <t>Total hors réseau souterraine</t>
  </si>
  <si>
    <t>Total (eau souterraine)</t>
  </si>
  <si>
    <t>Agricole</t>
  </si>
  <si>
    <t>Total Réseau (surface + souterraine)</t>
  </si>
  <si>
    <t>Total HORS Réseau (surface + souterraine)</t>
  </si>
  <si>
    <t>Total  (surface + souterraine)</t>
  </si>
  <si>
    <t>% de la population utilisant l'eau souterraine à des fins résidentielles</t>
  </si>
  <si>
    <t>% d'utilisation d'eau souterraine (p/r utilisation totale d'eau)</t>
  </si>
  <si>
    <t>% d'utilisation d'eau souterraine à des fins résidentielles (p/r utilisation totale d'eau à des fins résidentielles)</t>
  </si>
  <si>
    <t>% d'utilisation d'eau souterraine à des fins agricoles (p/r utilisation totale d'eau à des fins agricoles)</t>
  </si>
  <si>
    <t>% d'utilisation d'eau souterraine à des fins industrielles (p/r utilisation totale d'eau à des fins industrielles)</t>
  </si>
  <si>
    <t>% d'utilisation d'eau souterraine à des fins résidentielles (p/r utilisation eau souterraine totale)</t>
  </si>
  <si>
    <t>% d'utilisation d'eau souterraine à des fins agricoles (p/r utilisation eau souterraine totale)</t>
  </si>
  <si>
    <t>% d'utilisation d'eau souterraine à des fins industrielles (p/r utilisation eau souterraine totale)</t>
  </si>
  <si>
    <t>% d'utilisation d'eau de surface (p/r utilisation totale d'eau)</t>
  </si>
  <si>
    <t>% d'utilisation d'eau de surface à des fins résidentielles (p/r utilisation totale d'eau à des fins résidentielles)</t>
  </si>
  <si>
    <t>% d'utilisation d'eau de surface à des fins agricoles (p/r utilisation totale d'eau à des fins agricoles)</t>
  </si>
  <si>
    <t>% d'utilisation d'eau de surface à des fins industrielles (p/r utilisation totale d'eau à des fins industrielles)</t>
  </si>
  <si>
    <t>% d'utilisation d'eau de surface à des fins résidentielles (p/r utilisation eau de surface totale)</t>
  </si>
  <si>
    <t>% d'utilisation d'eau de surface à des fins agricoles (p/r utilisation de surface totale)</t>
  </si>
  <si>
    <t>% d'utilisation d'eau de surface à des fins industrielles (p/r utilisation eau de surface totale)</t>
  </si>
  <si>
    <t>Statistiques par MRC sur l'utilisation de l'eau par MRC</t>
  </si>
  <si>
    <t>Statistiques concommation par habitant par MRC</t>
  </si>
  <si>
    <t>(SDA, 2012)</t>
  </si>
  <si>
    <t>(MAMROT, 2013)</t>
  </si>
  <si>
    <t>(MDDEP, 2012;  Sondage PACES, 2012)</t>
  </si>
  <si>
    <r>
      <t xml:space="preserve">(MDDEP, 2012;  Sondage PACES, 2012) </t>
    </r>
    <r>
      <rPr>
        <vertAlign val="superscript"/>
        <sz val="11"/>
        <rFont val="Calibri"/>
        <family val="2"/>
        <scheme val="minor"/>
      </rPr>
      <t>2</t>
    </r>
  </si>
  <si>
    <r>
      <t xml:space="preserve"> (calcul) </t>
    </r>
    <r>
      <rPr>
        <vertAlign val="superscript"/>
        <sz val="11"/>
        <rFont val="Calibri"/>
        <family val="2"/>
        <scheme val="minor"/>
      </rPr>
      <t>3</t>
    </r>
  </si>
  <si>
    <r>
      <t>(MDDELC, 2013)</t>
    </r>
    <r>
      <rPr>
        <vertAlign val="superscript"/>
        <sz val="11"/>
        <rFont val="Calibri"/>
        <family val="2"/>
        <scheme val="minor"/>
      </rPr>
      <t xml:space="preserve"> 4</t>
    </r>
  </si>
  <si>
    <t>(calcul) Population totale moins population réseau</t>
  </si>
  <si>
    <t>résidentiel Sout total / résidentiel Sout+Surf total</t>
  </si>
  <si>
    <t>Sout total /  Sout+Surf total</t>
  </si>
  <si>
    <t>agricole Sout total /Agricole Sout+Surf total</t>
  </si>
  <si>
    <t>Industrie Sout total /Industrie Sout+Surf total</t>
  </si>
  <si>
    <t>résidentiel Sout total /  Sout total</t>
  </si>
  <si>
    <t>Agricole Sout total /  Sout total</t>
  </si>
  <si>
    <t>Industriel Sout total /  Sout total</t>
  </si>
  <si>
    <t>Susrf total /  Sout+Surf total</t>
  </si>
  <si>
    <t>résidentiel Surf total / résidentiel Sout+Surf total</t>
  </si>
  <si>
    <t>agricole Surf total /Agricole Sout+Surf total</t>
  </si>
  <si>
    <t>Industrie Surf total /Industrie Sout+Surf total</t>
  </si>
  <si>
    <t>résidentiel Surf total /  Surf total</t>
  </si>
  <si>
    <t>Agricole Surf total /  Surf total</t>
  </si>
  <si>
    <t>Industriel Surf total /  Surf total</t>
  </si>
  <si>
    <t xml:space="preserve">Population totale </t>
  </si>
  <si>
    <t>Population desservies</t>
  </si>
  <si>
    <t>Superficie (km²)</t>
  </si>
  <si>
    <r>
      <t>Usage Total (Mm</t>
    </r>
    <r>
      <rPr>
        <vertAlign val="superscript"/>
        <sz val="11"/>
        <rFont val="Calibri"/>
        <family val="2"/>
        <scheme val="minor"/>
      </rPr>
      <t>3</t>
    </r>
    <r>
      <rPr>
        <sz val="11"/>
        <rFont val="Calibri"/>
        <family val="2"/>
        <scheme val="minor"/>
      </rPr>
      <t>/an)</t>
    </r>
  </si>
  <si>
    <t>Usage eau souterraine (%)</t>
  </si>
  <si>
    <t>Usage eau souterraine (m3/an)</t>
  </si>
  <si>
    <t>Disrtibution réseau (%)</t>
  </si>
  <si>
    <t>Eau hors réseau (%)</t>
  </si>
  <si>
    <t>Usage agricole (%)</t>
  </si>
  <si>
    <t>Usage industriel (%)</t>
  </si>
  <si>
    <t>Usage résidentiel (%)</t>
  </si>
  <si>
    <t>Consomation total  par habitant total</t>
  </si>
  <si>
    <t>Conso eau dsitribué par habitant desservi</t>
  </si>
  <si>
    <t>Conso eau NON dsitribué par habitant non desservi</t>
  </si>
  <si>
    <t>Conso eau ES total par habitant total</t>
  </si>
  <si>
    <t>Beauce-Sartigan</t>
  </si>
  <si>
    <t>N/A</t>
  </si>
  <si>
    <t>Bellechasse</t>
  </si>
  <si>
    <t>La Nouvelle-Beauce</t>
  </si>
  <si>
    <t>Les Appalaches</t>
  </si>
  <si>
    <t>Les Etchemins</t>
  </si>
  <si>
    <t>L'Islet</t>
  </si>
  <si>
    <t>Lotbinière</t>
  </si>
  <si>
    <t>Montmagny</t>
  </si>
  <si>
    <t>Robert-Cliche</t>
  </si>
  <si>
    <t>Total</t>
  </si>
  <si>
    <t>TOTAL</t>
  </si>
  <si>
    <t>B) Bilan réalisé par municipalité</t>
  </si>
  <si>
    <t>MUS_NM_MUN</t>
  </si>
  <si>
    <t>MUS_NM_MRC</t>
  </si>
  <si>
    <t>GPE SOUTERRAIN (m3/an)</t>
  </si>
  <si>
    <t>(calcul) GPE SURFACE (m3/an)</t>
  </si>
  <si>
    <t>(calcul) GPE TOTAL  (m3/an)</t>
  </si>
  <si>
    <t>Débit des prélèvements ICI Sondage (eau souterraine) reseau</t>
  </si>
  <si>
    <t>Desservi_par</t>
  </si>
  <si>
    <t>Consommation (m3/an)</t>
  </si>
  <si>
    <t>Agricole (production végétale)</t>
  </si>
  <si>
    <t>Agricole (production animale)</t>
  </si>
  <si>
    <t>Agricole (total)</t>
  </si>
  <si>
    <t>Statistiques par MRC sur l'utilisation de l'eau par municipalité</t>
  </si>
  <si>
    <t>Statistiques concommation par habitant par municipalité</t>
  </si>
  <si>
    <r>
      <t>(SDA, 2012)</t>
    </r>
    <r>
      <rPr>
        <vertAlign val="superscript"/>
        <sz val="11"/>
        <color theme="1"/>
        <rFont val="Calibri"/>
        <family val="2"/>
        <scheme val="minor"/>
      </rPr>
      <t>C</t>
    </r>
  </si>
  <si>
    <t>(calcul) Total outerrain + surface</t>
  </si>
  <si>
    <t>Sondage COBARIC</t>
  </si>
  <si>
    <t>Sondage COBARIC suppose agicole animal</t>
  </si>
  <si>
    <t>Consomation par habitant</t>
  </si>
  <si>
    <t>Conso eau NON dsitribué par habitant desservi</t>
  </si>
  <si>
    <t>Adstock</t>
  </si>
  <si>
    <t xml:space="preserve"> souterrain</t>
  </si>
  <si>
    <t>MDDEFP</t>
  </si>
  <si>
    <t>Armagh</t>
  </si>
  <si>
    <t>Beauceville</t>
  </si>
  <si>
    <t>surface</t>
  </si>
  <si>
    <t>Beaulac-Garthby</t>
  </si>
  <si>
    <t>Reseau_municipal</t>
  </si>
  <si>
    <t>Beaumont</t>
  </si>
  <si>
    <t>Berthier-sur-Mer</t>
  </si>
  <si>
    <t>Cap-Saint-Ignace</t>
  </si>
  <si>
    <t>Disraeli</t>
  </si>
  <si>
    <t>aucun</t>
  </si>
  <si>
    <t>Disraeli (v)</t>
  </si>
  <si>
    <t>Dosquet</t>
  </si>
  <si>
    <t>East Broughton</t>
  </si>
  <si>
    <t>Frampton</t>
  </si>
  <si>
    <t>Honfleur</t>
  </si>
  <si>
    <t>Irlande</t>
  </si>
  <si>
    <t>COBARIC</t>
  </si>
  <si>
    <t>Kinnear's Mills</t>
  </si>
  <si>
    <t>La Durantaye</t>
  </si>
  <si>
    <t>La Guadeloupe</t>
  </si>
  <si>
    <t>Lac-Etchemin</t>
  </si>
  <si>
    <t>mixte</t>
  </si>
  <si>
    <t>Lac-Frontière</t>
  </si>
  <si>
    <t>Lac-Poulin</t>
  </si>
  <si>
    <t>Laurier-Station</t>
  </si>
  <si>
    <t>Leclercville</t>
  </si>
  <si>
    <t>Notre-Dame-Auxiliatrice-de-Buckland</t>
  </si>
  <si>
    <t>Notre-Dame-des-Pins</t>
  </si>
  <si>
    <t>Notre-Dame-du-Rosaire</t>
  </si>
  <si>
    <t>Notre-Dame-du-Sacré-Coeur-d'Issoudun</t>
  </si>
  <si>
    <t>Sacré-Coeur-de-Jésus</t>
  </si>
  <si>
    <t>Saint-Adalbert</t>
  </si>
  <si>
    <t>Saint-Adrien-d'Irlande</t>
  </si>
  <si>
    <t>Saint-Agapit</t>
  </si>
  <si>
    <t>Saint-Alfred</t>
  </si>
  <si>
    <t>Saint-Anselme</t>
  </si>
  <si>
    <t>Saint-Antoine-de-l'Isle-aux-Grues</t>
  </si>
  <si>
    <t>Saint-Antoine-de-Tilly</t>
  </si>
  <si>
    <t>Saint-Apollinaire</t>
  </si>
  <si>
    <t>Saint-Aubert</t>
  </si>
  <si>
    <t>Saint-Benjamin</t>
  </si>
  <si>
    <t>Saint-Benoit-Labre</t>
  </si>
  <si>
    <t>Saint-Bernard</t>
  </si>
  <si>
    <t>Saint-Camille-de-Lellis</t>
  </si>
  <si>
    <t>Saint-Charles-de-Bellechasse</t>
  </si>
  <si>
    <t>Saint-Côme - Linière</t>
  </si>
  <si>
    <t>Reseau_prive</t>
  </si>
  <si>
    <t>Saint-Cyprien</t>
  </si>
  <si>
    <t>Saint-Cyrille-de-Lessard</t>
  </si>
  <si>
    <t>Saint-Damase-de-L'Islet</t>
  </si>
  <si>
    <t>Saint-Damien-de-Buckland</t>
  </si>
  <si>
    <t>Sainte-Agathe-de-Lotbinière</t>
  </si>
  <si>
    <t>Sainte-Apolline-de-Patton</t>
  </si>
  <si>
    <t>Sainte-Aurélie</t>
  </si>
  <si>
    <t>Sainte-Claire</t>
  </si>
  <si>
    <t>Sainte-Clotilde-de-Beauce</t>
  </si>
  <si>
    <t>MDDEFP et téléphone et schéma d'aménagement puits captage pour municipalité seule</t>
  </si>
  <si>
    <t>Sainte-Croix</t>
  </si>
  <si>
    <t>Saint-Édouard-de-Lotbinière</t>
  </si>
  <si>
    <t>Sainte-Euphémie-sur-Rivière-du-Sud</t>
  </si>
  <si>
    <t>Sainte-Félicité</t>
  </si>
  <si>
    <t>Sainte-Hénédine</t>
  </si>
  <si>
    <t>Sainte-Justine</t>
  </si>
  <si>
    <t>Sainte-Louise</t>
  </si>
  <si>
    <t>Sainte-Lucie-de-Beauregard</t>
  </si>
  <si>
    <t>Saint-Elzéar</t>
  </si>
  <si>
    <t>Sainte-Marguerite</t>
  </si>
  <si>
    <t>Sainte-Marie</t>
  </si>
  <si>
    <t>Sainte-Perpétue</t>
  </si>
  <si>
    <t>Saint-Éphrem-de-Beauce</t>
  </si>
  <si>
    <t>Sainte-Praxède</t>
  </si>
  <si>
    <t xml:space="preserve">MDDEFP et Puits dans schéma d'aménagement </t>
  </si>
  <si>
    <t>Sainte-Rose-de-Watford</t>
  </si>
  <si>
    <t>Sainte-Sabine</t>
  </si>
  <si>
    <t>Saint-Évariste-de-Forsyth</t>
  </si>
  <si>
    <t>Saint-Fabien-de-Panet</t>
  </si>
  <si>
    <t>Saint-Flavien</t>
  </si>
  <si>
    <t>Saint-Fortunat</t>
  </si>
  <si>
    <t>MDDEFP et téléphone mun (puits de surface, mais va changer pour puits été 2014)</t>
  </si>
  <si>
    <t>Saint-Franèois-de-la-Rivière-du-Sud</t>
  </si>
  <si>
    <t>Saint-Frédéric</t>
  </si>
  <si>
    <t>Saint-Gédéon-de-Beauce</t>
  </si>
  <si>
    <t>Saint-Georges</t>
  </si>
  <si>
    <t>Saint-Gervais</t>
  </si>
  <si>
    <t>Saint-Gilles</t>
  </si>
  <si>
    <t>Saint-Henri</t>
  </si>
  <si>
    <t>Saint-Hilaire-de-Dorset</t>
  </si>
  <si>
    <t>Saint-Honoré-de-Shenley</t>
  </si>
  <si>
    <t>Saint-Isidore</t>
  </si>
  <si>
    <t>Saint-Jacques-de-Leeds</t>
  </si>
  <si>
    <t>Saint-Jacques-le-Majeur-de-Wolfestown</t>
  </si>
  <si>
    <t>Saint-Janvier-de-Joly</t>
  </si>
  <si>
    <t>Saint-Jean-de-Brébeuf</t>
  </si>
  <si>
    <t>Saint-Jean-Port-Joli</t>
  </si>
  <si>
    <t>Saint-Joseph-de-Beauce</t>
  </si>
  <si>
    <t>Saint-Joseph-de-Coleraine</t>
  </si>
  <si>
    <t>Reseau_municipal et 2 puits privés</t>
  </si>
  <si>
    <t>Saint-Joseph-des-Érables</t>
  </si>
  <si>
    <t>Saint-Jules</t>
  </si>
  <si>
    <t>Saint-Julien</t>
  </si>
  <si>
    <t>Saint-Just-de-Bretenières</t>
  </si>
  <si>
    <t>Hors_reseau</t>
  </si>
  <si>
    <t>Saint-Lambert-de-Lauzon</t>
  </si>
  <si>
    <t>Saint-Lazare-de-Bellechasse</t>
  </si>
  <si>
    <t>Saint-Léon-de-Standon</t>
  </si>
  <si>
    <t>Saint-Louis-de-Gonzague</t>
  </si>
  <si>
    <t>Saint-Luc-de-Bellechasse</t>
  </si>
  <si>
    <t>Saint-Magloire</t>
  </si>
  <si>
    <t>Saint-Malachie</t>
  </si>
  <si>
    <t>Saint-Marcel</t>
  </si>
  <si>
    <t>Saint-Martin</t>
  </si>
  <si>
    <t>Saint-Michel-de-Bellechasse</t>
  </si>
  <si>
    <t>Saint-Narcisse-de-Beaurivage</t>
  </si>
  <si>
    <t>Saint-Nazaire-de-Dorchester</t>
  </si>
  <si>
    <t>Saint-Nérée-de-Bellechasse</t>
  </si>
  <si>
    <t>Saint-Odilon-de-Cranbourne</t>
  </si>
  <si>
    <t>Saint-Omer</t>
  </si>
  <si>
    <t>Saint-Pamphile</t>
  </si>
  <si>
    <t>Saint-Patrice-de-Beaurivage</t>
  </si>
  <si>
    <t>Saint-Paul-de-Montminy</t>
  </si>
  <si>
    <t>Saint-Philémon</t>
  </si>
  <si>
    <t>Saint-Philibert</t>
  </si>
  <si>
    <t>Saint-Pierre-de-Broughton</t>
  </si>
  <si>
    <t>Saint-Pierre-de-la-Rivière-du-Sud</t>
  </si>
  <si>
    <t>Saint-Prosper</t>
  </si>
  <si>
    <t>Saint-Raphaèl</t>
  </si>
  <si>
    <t>Saint-René</t>
  </si>
  <si>
    <t>Saint-Roch-des-Aulnaies</t>
  </si>
  <si>
    <t>Téléphone municipalité 2013 et 2014</t>
  </si>
  <si>
    <t>Saints-Anges</t>
  </si>
  <si>
    <t>Saint-Séverin</t>
  </si>
  <si>
    <t>Site  mun</t>
  </si>
  <si>
    <t>Saint-Simon-les-Mines</t>
  </si>
  <si>
    <t>Saint-Sylvestre</t>
  </si>
  <si>
    <t>MDDEFP, confirmé téléphone</t>
  </si>
  <si>
    <t>Saint-Théophile</t>
  </si>
  <si>
    <t>Saint-Vallier</t>
  </si>
  <si>
    <t>Saint-Victor</t>
  </si>
  <si>
    <t>Saint-Zacharie</t>
  </si>
  <si>
    <t>Téléphone municipalité prévu 2014</t>
  </si>
  <si>
    <t>Scott</t>
  </si>
  <si>
    <t>Thetford Mines</t>
  </si>
  <si>
    <t>COBARIC/MAMROT</t>
  </si>
  <si>
    <t>Tourville</t>
  </si>
  <si>
    <t>Tring-Jonction</t>
  </si>
  <si>
    <t>Val-Alain</t>
  </si>
  <si>
    <t>MDDEFP, téléphone municipalité</t>
  </si>
  <si>
    <t>Vallée-Jonction</t>
  </si>
  <si>
    <t>C) Statistiques d'utilisation d'eau par MRC</t>
  </si>
  <si>
    <t>Bilan d'utilisation d'eau à des fins résidentielles par type d'approvisionnement</t>
  </si>
  <si>
    <t>Source d'approvisionnement en eau</t>
  </si>
  <si>
    <t>Débit d'eau utilisée à des fins résidentielles (m³/an)</t>
  </si>
  <si>
    <t>Nombre de personne</t>
  </si>
  <si>
    <t>(%)</t>
  </si>
  <si>
    <t>Réseau</t>
  </si>
  <si>
    <t>Eau de surface</t>
  </si>
  <si>
    <t>Eau souterraine</t>
  </si>
  <si>
    <t>Hors réseau</t>
  </si>
  <si>
    <t>Bilan d'utilisation d'eau total par type d'approvisionnement</t>
  </si>
  <si>
    <t>(m³/an)</t>
  </si>
  <si>
    <t>Total surface + souterraine</t>
  </si>
  <si>
    <t>Pricipales statistiques par MRC</t>
  </si>
  <si>
    <t>Population desservie</t>
  </si>
  <si>
    <t>Usage Total (Mm3/an)</t>
  </si>
  <si>
    <t>Notes générales:</t>
  </si>
  <si>
    <t>(a)</t>
  </si>
  <si>
    <t>:  Toutes les valeurs de débit sont exprimées en mètre cube par an (m³/an), sauf si indiqué autrement</t>
  </si>
  <si>
    <t>(c)</t>
  </si>
  <si>
    <t>:  Les territoires non organisés (TNO) sont exclus des municipalités considérées pour ce bilan</t>
  </si>
  <si>
    <t>Notes de calcul</t>
  </si>
  <si>
    <t>(1)</t>
  </si>
  <si>
    <t>(2)</t>
  </si>
  <si>
    <t>(3)</t>
  </si>
  <si>
    <t>Débit réseau estimé à partir de la population reseau (à 250l/pers/jour)</t>
  </si>
  <si>
    <t>(4)</t>
  </si>
  <si>
    <t>:  Nombre de personnes desservies par le réseau estimé à partir des données disponibles, en conservant la plus faible valeur disponible ou la plus représentative selon les données complémentaires disponibles, notamment le nombre de personnes non desservies estimées à partir des données du MAMROT-CUBF (N.B.: lorsque le nombre de personnes desservies excède la population totale, cette dernière est utilisée comme nombre de personnes desservies)</t>
  </si>
  <si>
    <t>(5)</t>
  </si>
  <si>
    <t>:  Débit de production agricole estimé à partir des données de productions végétales (en hectares) et animales (en tête de bétail) du MAPAQ et des facteurs de consommation par type de production de la charte de consommation (MAPAQ) (voir protocole pour détail des calculs)</t>
  </si>
  <si>
    <t>:  Les facteur de distribution de l'eau utilisée à des fins agricoles proviennent des statistiques (Statistiques Canada) compilées dans le rapport de BPR 2003</t>
  </si>
  <si>
    <t>(6)</t>
  </si>
  <si>
    <t xml:space="preserve">:  Débit de production végétale (culture en serre et culture en champ) réparti selon les facteurs de distribution de l'eau utilisée à des fins agricoles </t>
  </si>
  <si>
    <t>(7)</t>
  </si>
  <si>
    <t>:  Débit de production animale provenant principalement de l'eau souterraine hors réseau (puits). Les débits et sources d'alimentation provenant des sondages COBARIC sont aussi inclus dans le bilan</t>
  </si>
  <si>
    <t>(8)</t>
  </si>
  <si>
    <t>:  Débit ICI (réseau) estimé comme étant la valeur résiduelle provenant de la différence entre le débit du réseau et celui des autres usages (agricole et résidentiel) (N.B.: bien que cette évaluation du débit ICI soit approximative, les données disponibles sur l'utilisation de l'eau du réseau à des fins ICI ne permettaient pas de faire un meilleur bilan)</t>
  </si>
  <si>
    <t>(9)</t>
  </si>
  <si>
    <t xml:space="preserve">:  Débit résidentiel estimé à partir du nombre de personnes desservies par le réseau et d'une consommation domestique moyenne de 250  litres par personne par jour. Cette valeur a été établie arbitrairement mais se rapproche des valeurs moyennes pour les résidents des villes canadiennes et américaines (220 L/pers/j) et pour la consommation domestique rurale en Amérique du Nord (190 L/pers/j) (Brière, 2000) </t>
  </si>
  <si>
    <t>Sources de données</t>
  </si>
  <si>
    <t>:  Système sur les découpages administratifs à l’échelle 1 / 20 000 (SDA 20k), mise à jour de janvier 2012, incluant les données au 20 janvier 2012</t>
  </si>
  <si>
    <t>(MAMROT, 2011 et 2012)</t>
  </si>
  <si>
    <t>:  Décret 2011 de population du ministère des Affaires municipales, des Régions et de l'Occupation du territoire du Québec (correspond à l'estimation de la population au 1er juillet 2012 par l'Institut de la Statistique du Québec)</t>
  </si>
  <si>
    <t>(MDDEFP, 2012)</t>
  </si>
  <si>
    <t>:  Répertoire des réseaux municipaux de distribution d'eau potable du ministère du Développement durable, de l’Environnement et des Parcs (données extraites en 2012 ; URL: http://www.mddep.gouv.qc.ca/eau/potable/distribution/index.asp)</t>
  </si>
  <si>
    <t>(MDDEFP-GPE, 2011 et 2012)</t>
  </si>
  <si>
    <t>:  Registre des prélèvements d’eau (GPE) du ministère du Développement durable, de l’Environnement et des Parcs, mise à jour 2012</t>
  </si>
  <si>
    <t>(Sondage PACES, 2014)</t>
  </si>
  <si>
    <t>:  Sondage réalisé auprès des municipalités et des principales entreprises de la zone d'étude dans le cadre du projet PACES en Chaudière-Appalaches</t>
  </si>
  <si>
    <t>(BPR, 2003)</t>
  </si>
  <si>
    <t>:  Facteur de distribution de l'eau utilisée à des fins agricoles obtenu de l'étude suivante: Analyse des questions d’approvisionnement en eau pour le secteur de l’agriculture, Programme national d’approvisionnement en eau, Firme BPR, 26 mars 2003</t>
  </si>
  <si>
    <t>(MDDEP-SIH, 2012)</t>
  </si>
  <si>
    <t xml:space="preserve">:  Système d'information hydrogéologique (SIH) du ministère du Développement durable, de l’Environnement et des Parcs, données extraites en 2012 </t>
  </si>
  <si>
    <t>(MAMROT-CUBF, 2010)</t>
  </si>
  <si>
    <t>:  Système de classification de l’utilisation des biens-fonds (CUBF) du ministère des Affaires municipales, des Régions et de l'Occupation du territoire du Québec</t>
  </si>
  <si>
    <t>Abbréviations</t>
  </si>
  <si>
    <t>:  Non applicable</t>
  </si>
  <si>
    <t>N/D</t>
  </si>
  <si>
    <t>:  Non disponible</t>
  </si>
  <si>
    <t>SDA</t>
  </si>
  <si>
    <t>:  Système sur les découpages administratifs</t>
  </si>
  <si>
    <t>PACES</t>
  </si>
  <si>
    <t>:  Programme d'acquisition de connaissances sur les eaux souterraines du Québec</t>
  </si>
  <si>
    <t>ICI</t>
  </si>
  <si>
    <t>:  Industriel, commercial et institutionnel</t>
  </si>
  <si>
    <t>GPE</t>
  </si>
  <si>
    <t>:  Gestion des prélèvements d'eau</t>
  </si>
  <si>
    <t>SIH</t>
  </si>
  <si>
    <t>:  Système d'information hydrogéologique</t>
  </si>
  <si>
    <t>CUBF</t>
  </si>
  <si>
    <t xml:space="preserve">:  Code d’utilisation des biens-fonds </t>
  </si>
  <si>
    <t xml:space="preserve">ICI COBARIC </t>
  </si>
  <si>
    <t xml:space="preserve">AGRICOLE COBARIC </t>
  </si>
  <si>
    <t>ICI (GPE) MDDELCC</t>
  </si>
  <si>
    <r>
      <t xml:space="preserve">(MDDELCC 2012) </t>
    </r>
    <r>
      <rPr>
        <vertAlign val="superscript"/>
        <sz val="11"/>
        <rFont val="Calibri"/>
        <family val="2"/>
        <scheme val="minor"/>
      </rPr>
      <t>1</t>
    </r>
  </si>
  <si>
    <t>:  Proportion d'eau souterraine alimentant le réseau estimé à partir des valeurs de débit de réseau disponibles, MDDELCC 2012</t>
  </si>
  <si>
    <t xml:space="preserve">:  Débit provenant du maximum de COBARIC, MAMROT 2011 et 2012,  Si données non disponible, ébit estimé à partir d'une consommation moyenne de 385 litres par personne par jour (obtenue des données disponibles pour les autres municipalités en Chaudière-Appalaches (excluant Lévis) </t>
  </si>
  <si>
    <t xml:space="preserve">:  Débits Industriel, commercial, industriel (ICI) fournies par le MDDELCC,  dans le GPE (2010)et par le sondage COBARIC </t>
  </si>
  <si>
    <r>
      <t xml:space="preserve">Sondage COBARIC </t>
    </r>
    <r>
      <rPr>
        <vertAlign val="superscript"/>
        <sz val="11"/>
        <color theme="1"/>
        <rFont val="Calibri"/>
        <family val="2"/>
        <scheme val="minor"/>
      </rPr>
      <t>5</t>
    </r>
  </si>
  <si>
    <r>
      <t xml:space="preserve">(calcul) max entre 2011 et 2012 </t>
    </r>
    <r>
      <rPr>
        <vertAlign val="superscript"/>
        <sz val="10"/>
        <rFont val="Arial"/>
        <family val="2"/>
      </rPr>
      <t>5</t>
    </r>
  </si>
  <si>
    <r>
      <t xml:space="preserve">(calcul) MAPAQ </t>
    </r>
    <r>
      <rPr>
        <vertAlign val="superscript"/>
        <sz val="11"/>
        <color theme="1"/>
        <rFont val="Calibri"/>
        <family val="2"/>
        <scheme val="minor"/>
      </rPr>
      <t>6</t>
    </r>
  </si>
  <si>
    <r>
      <t xml:space="preserve">(BPR, 2003) </t>
    </r>
    <r>
      <rPr>
        <vertAlign val="superscript"/>
        <sz val="11"/>
        <color theme="1"/>
        <rFont val="Calibri"/>
        <family val="2"/>
        <scheme val="minor"/>
      </rPr>
      <t>7</t>
    </r>
  </si>
  <si>
    <t>(calcul)</t>
  </si>
  <si>
    <r>
      <t xml:space="preserve">(calcul) </t>
    </r>
    <r>
      <rPr>
        <vertAlign val="superscript"/>
        <sz val="11"/>
        <rFont val="Calibri"/>
        <family val="2"/>
        <scheme val="minor"/>
      </rPr>
      <t>9</t>
    </r>
  </si>
  <si>
    <r>
      <t xml:space="preserve">(calcul) </t>
    </r>
    <r>
      <rPr>
        <vertAlign val="superscript"/>
        <sz val="11"/>
        <rFont val="Calibri"/>
        <family val="2"/>
        <scheme val="minor"/>
      </rPr>
      <t>8</t>
    </r>
  </si>
  <si>
    <t>(10)</t>
  </si>
  <si>
    <t>(11)</t>
  </si>
  <si>
    <r>
      <t xml:space="preserve">(calcul) </t>
    </r>
    <r>
      <rPr>
        <vertAlign val="superscript"/>
        <sz val="11"/>
        <rFont val="Calibri"/>
        <family val="2"/>
        <scheme val="minor"/>
      </rPr>
      <t>10</t>
    </r>
  </si>
  <si>
    <r>
      <t>(calcul)</t>
    </r>
    <r>
      <rPr>
        <vertAlign val="superscript"/>
        <sz val="11"/>
        <rFont val="Calibri"/>
        <family val="2"/>
        <scheme val="minor"/>
      </rPr>
      <t xml:space="preserve"> 11</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</si>
</sst>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_ ;_ * \(#,##0.00\)\ _$_ ;_ * &quot;-&quot;??_)\ _$_ ;_ @_ "/>
    <numFmt numFmtId="164" formatCode="#,##0.0"/>
    <numFmt numFmtId="165" formatCode="0.0%"/>
    <numFmt numFmtId="166" formatCode="0.0"/>
  </numFmts>
  <fonts count="63" x14ac:knownFonts="1">
    <font>
      <sz val="11"/>
      <color theme="1"/>
      <name val="Calibri"/>
      <family val="2"/>
      <scheme val="minor"/>
    </font>
    <font>
      <sz val="11"/>
      <color theme="1"/>
      <name val="Calibri"/>
      <family val="2"/>
      <scheme val="minor"/>
    </font>
    <font>
      <b/>
      <sz val="11"/>
      <color theme="1"/>
      <name val="Calibri"/>
      <family val="2"/>
      <scheme val="minor"/>
    </font>
    <font>
      <b/>
      <u/>
      <sz val="24"/>
      <color theme="1"/>
      <name val="Calibri"/>
      <family val="2"/>
      <scheme val="minor"/>
    </font>
    <font>
      <sz val="10"/>
      <name val="Arial"/>
      <family val="2"/>
    </font>
    <font>
      <sz val="11"/>
      <name val="Calibri"/>
      <family val="2"/>
      <scheme val="minor"/>
    </font>
    <font>
      <b/>
      <i/>
      <sz val="20"/>
      <name val="Calibri"/>
      <family val="2"/>
      <scheme val="minor"/>
    </font>
    <font>
      <b/>
      <sz val="11"/>
      <name val="Calibri"/>
      <family val="2"/>
      <scheme val="minor"/>
    </font>
    <font>
      <b/>
      <sz val="10"/>
      <name val="Arial"/>
      <family val="2"/>
    </font>
    <font>
      <b/>
      <sz val="14"/>
      <color theme="1"/>
      <name val="Calibri"/>
      <family val="2"/>
      <scheme val="minor"/>
    </font>
    <font>
      <vertAlign val="superscript"/>
      <sz val="11"/>
      <name val="Calibri"/>
      <family val="2"/>
      <scheme val="minor"/>
    </font>
    <font>
      <vertAlign val="superscript"/>
      <sz val="11"/>
      <color theme="1"/>
      <name val="Calibri"/>
      <family val="2"/>
      <scheme val="minor"/>
    </font>
    <font>
      <sz val="10"/>
      <color theme="1"/>
      <name val="Arial"/>
      <family val="2"/>
    </font>
    <font>
      <sz val="11"/>
      <color indexed="8"/>
      <name val="Calibri"/>
      <family val="2"/>
    </font>
    <font>
      <b/>
      <sz val="11"/>
      <name val="Arial"/>
      <family val="2"/>
    </font>
    <font>
      <b/>
      <i/>
      <sz val="20"/>
      <color theme="1"/>
      <name val="Calibri"/>
      <family val="2"/>
      <scheme val="minor"/>
    </font>
    <font>
      <sz val="36"/>
      <name val="Arial"/>
      <family val="2"/>
    </font>
    <font>
      <b/>
      <sz val="14"/>
      <name val="Calibri"/>
      <family val="2"/>
      <scheme val="minor"/>
    </font>
    <font>
      <sz val="10"/>
      <name val="Calibri"/>
      <family val="2"/>
      <scheme val="minor"/>
    </font>
    <font>
      <b/>
      <sz val="10"/>
      <name val="Calibri"/>
      <family val="2"/>
      <scheme val="minor"/>
    </font>
    <font>
      <sz val="28"/>
      <name val="Calibri"/>
      <family val="2"/>
      <scheme val="minor"/>
    </font>
    <font>
      <b/>
      <sz val="12"/>
      <name val="Calibri"/>
      <family val="2"/>
      <scheme val="minor"/>
    </font>
    <font>
      <b/>
      <sz val="11"/>
      <name val="Calibri"/>
      <family val="2"/>
    </font>
    <font>
      <sz val="12"/>
      <name val="Calibri"/>
      <family val="2"/>
      <scheme val="minor"/>
    </font>
    <font>
      <b/>
      <sz val="18"/>
      <name val="Calibri"/>
      <family val="2"/>
      <scheme val="minor"/>
    </font>
    <font>
      <b/>
      <sz val="16"/>
      <name val="Calibri"/>
      <family val="2"/>
      <scheme val="minor"/>
    </font>
    <font>
      <b/>
      <sz val="22"/>
      <name val="Calibri"/>
      <family val="2"/>
      <scheme val="minor"/>
    </font>
    <font>
      <sz val="14"/>
      <name val="Calibri"/>
      <family val="2"/>
      <scheme val="minor"/>
    </font>
    <font>
      <b/>
      <sz val="12"/>
      <name val="Arial"/>
      <family val="2"/>
    </font>
    <font>
      <b/>
      <sz val="14"/>
      <name val="Arial"/>
      <family val="2"/>
    </font>
    <font>
      <b/>
      <sz val="10"/>
      <color theme="1"/>
      <name val="Arial"/>
      <family val="2"/>
    </font>
    <font>
      <b/>
      <sz val="11"/>
      <color rgb="FF00B050"/>
      <name val="Calibri"/>
      <family val="2"/>
      <scheme val="minor"/>
    </font>
    <font>
      <sz val="12"/>
      <color theme="1"/>
      <name val="Calibri"/>
      <family val="2"/>
      <scheme val="minor"/>
    </font>
    <font>
      <b/>
      <u/>
      <sz val="12"/>
      <color theme="1"/>
      <name val="Calibri"/>
      <family val="2"/>
      <scheme val="minor"/>
    </font>
    <font>
      <vertAlign val="superscript"/>
      <sz val="14"/>
      <color theme="1"/>
      <name val="Calibri"/>
      <family val="2"/>
      <scheme val="minor"/>
    </font>
    <font>
      <b/>
      <vertAlign val="superscript"/>
      <sz val="14"/>
      <name val="Calibri"/>
      <family val="2"/>
      <scheme val="minor"/>
    </font>
    <font>
      <vertAlign val="superscript"/>
      <sz val="16"/>
      <color theme="1"/>
      <name val="Calibri"/>
      <family val="2"/>
      <scheme val="minor"/>
    </font>
    <font>
      <vertAlign val="superscript"/>
      <sz val="16"/>
      <name val="Calibri"/>
      <family val="2"/>
      <scheme val="minor"/>
    </font>
    <font>
      <sz val="12"/>
      <color rgb="FF00B050"/>
      <name val="Calibri"/>
      <family val="2"/>
      <scheme val="minor"/>
    </font>
    <font>
      <sz val="11"/>
      <color rgb="FF00B050"/>
      <name val="Calibri"/>
      <family val="2"/>
      <scheme val="minor"/>
    </font>
    <font>
      <vertAlign val="superscript"/>
      <sz val="12"/>
      <color theme="1"/>
      <name val="Calibri"/>
      <family val="2"/>
      <scheme val="minor"/>
    </font>
    <font>
      <b/>
      <sz val="12"/>
      <color theme="1"/>
      <name val="Calibri"/>
      <family val="2"/>
      <scheme val="minor"/>
    </font>
    <font>
      <sz val="12"/>
      <color theme="1"/>
      <name val="Arial"/>
      <family val="2"/>
    </font>
    <font>
      <b/>
      <sz val="12"/>
      <color theme="1"/>
      <name val="Arial"/>
      <family val="2"/>
    </font>
    <font>
      <sz val="11"/>
      <name val="Arial"/>
      <family val="2"/>
    </font>
    <font>
      <u/>
      <sz val="10"/>
      <color theme="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ont>
    <font>
      <vertAlign val="superscript"/>
      <sz val="10"/>
      <name val="Arial"/>
      <family val="2"/>
    </font>
  </fonts>
  <fills count="41">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5">
    <xf numFmtId="0" fontId="0" fillId="0" borderId="0"/>
    <xf numFmtId="9" fontId="1" fillId="0" borderId="0" applyFont="0" applyFill="0" applyBorder="0" applyAlignment="0" applyProtection="0"/>
    <xf numFmtId="9" fontId="13" fillId="0" borderId="0" applyFont="0" applyFill="0" applyBorder="0" applyAlignment="0" applyProtection="0"/>
    <xf numFmtId="0" fontId="45" fillId="0" borderId="0" applyNumberFormat="0" applyFill="0" applyBorder="0" applyAlignment="0" applyProtection="0"/>
    <xf numFmtId="43" fontId="4" fillId="0" borderId="0" applyFont="0" applyFill="0" applyBorder="0" applyAlignment="0" applyProtection="0"/>
    <xf numFmtId="0" fontId="1"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13" fillId="0" borderId="0" applyFont="0" applyFill="0" applyBorder="0" applyAlignment="0" applyProtection="0"/>
    <xf numFmtId="0" fontId="46" fillId="0" borderId="0" applyNumberFormat="0" applyFill="0" applyBorder="0" applyAlignment="0" applyProtection="0"/>
    <xf numFmtId="0" fontId="47" fillId="0" borderId="11" applyNumberFormat="0" applyFill="0" applyAlignment="0" applyProtection="0"/>
    <xf numFmtId="0" fontId="48" fillId="0" borderId="12" applyNumberFormat="0" applyFill="0" applyAlignment="0" applyProtection="0"/>
    <xf numFmtId="0" fontId="49" fillId="0" borderId="13" applyNumberFormat="0" applyFill="0" applyAlignment="0" applyProtection="0"/>
    <xf numFmtId="0" fontId="49" fillId="0" borderId="0" applyNumberFormat="0" applyFill="0" applyBorder="0" applyAlignment="0" applyProtection="0"/>
    <xf numFmtId="0" fontId="50" fillId="10" borderId="0" applyNumberFormat="0" applyBorder="0" applyAlignment="0" applyProtection="0"/>
    <xf numFmtId="0" fontId="51" fillId="11" borderId="0" applyNumberFormat="0" applyBorder="0" applyAlignment="0" applyProtection="0"/>
    <xf numFmtId="0" fontId="52" fillId="12" borderId="0" applyNumberFormat="0" applyBorder="0" applyAlignment="0" applyProtection="0"/>
    <xf numFmtId="0" fontId="53" fillId="13" borderId="14" applyNumberFormat="0" applyAlignment="0" applyProtection="0"/>
    <xf numFmtId="0" fontId="54" fillId="14" borderId="15" applyNumberFormat="0" applyAlignment="0" applyProtection="0"/>
    <xf numFmtId="0" fontId="55" fillId="14" borderId="14" applyNumberFormat="0" applyAlignment="0" applyProtection="0"/>
    <xf numFmtId="0" fontId="56" fillId="0" borderId="16" applyNumberFormat="0" applyFill="0" applyAlignment="0" applyProtection="0"/>
    <xf numFmtId="0" fontId="57" fillId="15" borderId="17" applyNumberFormat="0" applyAlignment="0" applyProtection="0"/>
    <xf numFmtId="0" fontId="58" fillId="0" borderId="0" applyNumberFormat="0" applyFill="0" applyBorder="0" applyAlignment="0" applyProtection="0"/>
    <xf numFmtId="0" fontId="1" fillId="16" borderId="18" applyNumberFormat="0" applyFont="0" applyAlignment="0" applyProtection="0"/>
    <xf numFmtId="0" fontId="59" fillId="0" borderId="0" applyNumberFormat="0" applyFill="0" applyBorder="0" applyAlignment="0" applyProtection="0"/>
    <xf numFmtId="0" fontId="2" fillId="0" borderId="19" applyNumberFormat="0" applyFill="0" applyAlignment="0" applyProtection="0"/>
    <xf numFmtId="0" fontId="6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60" fillId="20" borderId="0" applyNumberFormat="0" applyBorder="0" applyAlignment="0" applyProtection="0"/>
    <xf numFmtId="0" fontId="6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60" fillId="24" borderId="0" applyNumberFormat="0" applyBorder="0" applyAlignment="0" applyProtection="0"/>
    <xf numFmtId="0" fontId="6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60" fillId="28" borderId="0" applyNumberFormat="0" applyBorder="0" applyAlignment="0" applyProtection="0"/>
    <xf numFmtId="0" fontId="6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60" fillId="32" borderId="0" applyNumberFormat="0" applyBorder="0" applyAlignment="0" applyProtection="0"/>
    <xf numFmtId="0" fontId="60"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60" fillId="36" borderId="0" applyNumberFormat="0" applyBorder="0" applyAlignment="0" applyProtection="0"/>
    <xf numFmtId="0" fontId="60"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60" fillId="40" borderId="0" applyNumberFormat="0" applyBorder="0" applyAlignment="0" applyProtection="0"/>
    <xf numFmtId="0" fontId="61" fillId="0" borderId="0"/>
  </cellStyleXfs>
  <cellXfs count="463">
    <xf numFmtId="0" fontId="0" fillId="0" borderId="0" xfId="0"/>
    <xf numFmtId="0" fontId="3" fillId="0" borderId="0" xfId="0" applyFont="1"/>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Border="1" applyAlignment="1">
      <alignment horizontal="center" vertical="center"/>
    </xf>
    <xf numFmtId="1" fontId="4" fillId="0" borderId="0" xfId="0" applyNumberFormat="1" applyFont="1" applyBorder="1" applyAlignment="1">
      <alignment horizontal="center" vertical="center" wrapText="1"/>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164" fontId="5" fillId="0" borderId="0" xfId="0" applyNumberFormat="1" applyFont="1" applyAlignment="1">
      <alignment horizontal="center" vertical="center"/>
    </xf>
    <xf numFmtId="3" fontId="5" fillId="0" borderId="0" xfId="0" applyNumberFormat="1" applyFont="1" applyAlignment="1">
      <alignment horizontal="center" vertical="center"/>
    </xf>
    <xf numFmtId="4" fontId="5" fillId="0" borderId="0" xfId="0" applyNumberFormat="1" applyFont="1" applyAlignment="1">
      <alignment horizontal="center" vertical="center"/>
    </xf>
    <xf numFmtId="3" fontId="5" fillId="0" borderId="0" xfId="0" applyNumberFormat="1" applyFont="1" applyFill="1" applyBorder="1" applyAlignment="1">
      <alignment horizontal="center" vertical="center"/>
    </xf>
    <xf numFmtId="0" fontId="4" fillId="0" borderId="0" xfId="0" applyFont="1" applyFill="1" applyAlignment="1">
      <alignment horizontal="center" vertical="center" wrapText="1"/>
    </xf>
    <xf numFmtId="0" fontId="4" fillId="0" borderId="0" xfId="0" applyFont="1" applyFill="1" applyAlignment="1">
      <alignment vertical="center" wrapText="1"/>
    </xf>
    <xf numFmtId="0" fontId="6" fillId="0" borderId="0" xfId="0" applyFont="1"/>
    <xf numFmtId="0" fontId="5" fillId="0" borderId="0" xfId="0" applyFont="1" applyAlignment="1">
      <alignment wrapText="1"/>
    </xf>
    <xf numFmtId="1" fontId="4" fillId="0" borderId="0" xfId="0" applyNumberFormat="1" applyFont="1" applyFill="1" applyBorder="1" applyAlignment="1">
      <alignment horizontal="center" vertical="center"/>
    </xf>
    <xf numFmtId="1" fontId="4" fillId="0" borderId="0" xfId="0" applyNumberFormat="1" applyFont="1" applyFill="1" applyBorder="1" applyAlignment="1">
      <alignment horizontal="center" vertical="center" wrapText="1"/>
    </xf>
    <xf numFmtId="9" fontId="4" fillId="0" borderId="0" xfId="0" applyNumberFormat="1" applyFont="1" applyFill="1" applyBorder="1" applyAlignment="1">
      <alignment horizontal="center" vertical="center"/>
    </xf>
    <xf numFmtId="0" fontId="5" fillId="0" borderId="0" xfId="0" applyFont="1"/>
    <xf numFmtId="0" fontId="5" fillId="0" borderId="0" xfId="0" applyFont="1" applyFill="1" applyBorder="1"/>
    <xf numFmtId="165" fontId="4" fillId="0" borderId="0" xfId="0" applyNumberFormat="1" applyFont="1" applyFill="1" applyBorder="1" applyAlignment="1">
      <alignment horizontal="center" vertical="center" wrapText="1"/>
    </xf>
    <xf numFmtId="1" fontId="4" fillId="0" borderId="0" xfId="0" applyNumberFormat="1" applyFont="1" applyFill="1" applyAlignment="1">
      <alignment horizontal="center" vertical="center"/>
    </xf>
    <xf numFmtId="1" fontId="7" fillId="0" borderId="0" xfId="0" applyNumberFormat="1" applyFont="1" applyFill="1" applyAlignment="1">
      <alignment horizontal="center" vertical="center"/>
    </xf>
    <xf numFmtId="0" fontId="8" fillId="0" borderId="0" xfId="0" applyFont="1" applyFill="1" applyAlignment="1">
      <alignment horizontal="center" vertical="center"/>
    </xf>
    <xf numFmtId="0" fontId="8" fillId="4" borderId="1" xfId="0" applyFont="1" applyFill="1" applyBorder="1" applyAlignment="1">
      <alignment horizontal="center" vertical="center" wrapText="1"/>
    </xf>
    <xf numFmtId="0" fontId="7" fillId="0" borderId="0" xfId="0" applyFont="1" applyFill="1" applyBorder="1" applyAlignment="1">
      <alignment vertical="center"/>
    </xf>
    <xf numFmtId="165" fontId="5" fillId="0" borderId="0" xfId="0" applyNumberFormat="1" applyFont="1" applyFill="1" applyBorder="1" applyAlignment="1">
      <alignment horizontal="center" vertical="center" wrapText="1"/>
    </xf>
    <xf numFmtId="0" fontId="5" fillId="0" borderId="0" xfId="0" applyFont="1" applyFill="1" applyBorder="1" applyAlignment="1">
      <alignment horizontal="left" vertical="center"/>
    </xf>
    <xf numFmtId="0" fontId="7" fillId="0" borderId="0" xfId="0" applyFont="1" applyFill="1" applyBorder="1" applyAlignment="1">
      <alignment horizontal="left" vertical="center"/>
    </xf>
    <xf numFmtId="0" fontId="7" fillId="0" borderId="0" xfId="0" applyFont="1" applyAlignment="1">
      <alignment horizontal="center" vertical="center" wrapText="1"/>
    </xf>
    <xf numFmtId="1" fontId="5" fillId="0" borderId="0" xfId="0" applyNumberFormat="1" applyFont="1" applyFill="1" applyAlignment="1">
      <alignment horizontal="center" vertical="center"/>
    </xf>
    <xf numFmtId="0" fontId="7" fillId="0" borderId="0" xfId="0" applyFont="1" applyFill="1" applyAlignment="1">
      <alignment vertical="center" wrapText="1"/>
    </xf>
    <xf numFmtId="0" fontId="7" fillId="0" borderId="0" xfId="0" applyFont="1" applyFill="1" applyAlignment="1">
      <alignment horizontal="center" vertical="center" wrapText="1"/>
    </xf>
    <xf numFmtId="0" fontId="7" fillId="0" borderId="1" xfId="0" applyFont="1" applyBorder="1" applyAlignment="1">
      <alignment horizontal="center" vertical="center" wrapText="1"/>
    </xf>
    <xf numFmtId="0" fontId="7" fillId="8"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164" fontId="7"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164" fontId="5" fillId="0" borderId="1" xfId="0" quotePrefix="1" applyNumberFormat="1" applyFont="1" applyFill="1" applyBorder="1" applyAlignment="1">
      <alignment horizontal="center" vertical="center" wrapText="1"/>
    </xf>
    <xf numFmtId="0" fontId="5" fillId="0" borderId="0" xfId="0" quotePrefix="1"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1" xfId="0" quotePrefix="1"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4" fontId="5" fillId="0" borderId="1" xfId="0" applyNumberFormat="1" applyFont="1" applyFill="1" applyBorder="1" applyAlignment="1">
      <alignment horizontal="center" vertical="center"/>
    </xf>
    <xf numFmtId="0" fontId="5" fillId="0" borderId="1" xfId="0" applyFont="1" applyBorder="1" applyAlignment="1">
      <alignment horizontal="center" vertical="center"/>
    </xf>
    <xf numFmtId="1" fontId="12" fillId="0" borderId="1" xfId="0" applyNumberFormat="1" applyFont="1" applyFill="1" applyBorder="1" applyAlignment="1">
      <alignment horizontal="center" vertical="center" wrapText="1"/>
    </xf>
    <xf numFmtId="0" fontId="0" fillId="0" borderId="1" xfId="0" applyBorder="1" applyAlignment="1">
      <alignment horizontal="center"/>
    </xf>
    <xf numFmtId="165" fontId="5" fillId="0" borderId="1" xfId="2" applyNumberFormat="1" applyFont="1" applyFill="1" applyBorder="1" applyAlignment="1">
      <alignment horizontal="center" vertical="center" wrapText="1"/>
    </xf>
    <xf numFmtId="165" fontId="5" fillId="0" borderId="1" xfId="2"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2" fontId="5" fillId="0" borderId="1" xfId="2"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0" fontId="5" fillId="0" borderId="0" xfId="0" applyFont="1" applyFill="1" applyAlignment="1">
      <alignment vertical="center" wrapText="1"/>
    </xf>
    <xf numFmtId="1" fontId="4" fillId="0" borderId="1" xfId="0" applyNumberFormat="1" applyFont="1" applyFill="1" applyBorder="1" applyAlignment="1">
      <alignment horizontal="center" vertical="center" wrapText="1"/>
    </xf>
    <xf numFmtId="3" fontId="7" fillId="8" borderId="1" xfId="2" applyNumberFormat="1" applyFont="1" applyFill="1" applyBorder="1" applyAlignment="1">
      <alignment horizontal="center" vertical="center" wrapText="1"/>
    </xf>
    <xf numFmtId="3" fontId="7" fillId="8" borderId="1" xfId="0" applyNumberFormat="1" applyFont="1" applyFill="1" applyBorder="1" applyAlignment="1">
      <alignment horizontal="center" vertical="center" wrapText="1"/>
    </xf>
    <xf numFmtId="3" fontId="14" fillId="8" borderId="1" xfId="0" applyNumberFormat="1" applyFont="1" applyFill="1" applyBorder="1" applyAlignment="1">
      <alignment horizontal="center" vertical="center" wrapText="1"/>
    </xf>
    <xf numFmtId="0" fontId="0" fillId="0" borderId="0" xfId="0" applyBorder="1" applyAlignment="1">
      <alignment horizontal="center"/>
    </xf>
    <xf numFmtId="3" fontId="7" fillId="0" borderId="0" xfId="2" applyNumberFormat="1" applyFont="1" applyFill="1" applyBorder="1" applyAlignment="1">
      <alignment horizontal="center" vertical="center" wrapText="1"/>
    </xf>
    <xf numFmtId="0" fontId="5" fillId="8" borderId="0" xfId="0" applyFont="1" applyFill="1" applyBorder="1" applyAlignment="1">
      <alignment horizontal="center" vertical="center" wrapText="1"/>
    </xf>
    <xf numFmtId="0" fontId="5" fillId="0" borderId="1" xfId="0" applyFont="1" applyFill="1" applyBorder="1" applyAlignment="1">
      <alignment horizontal="center" vertical="center"/>
    </xf>
    <xf numFmtId="3"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xf>
    <xf numFmtId="2" fontId="7" fillId="0" borderId="1" xfId="2"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0" fontId="5" fillId="0" borderId="0" xfId="0" applyFont="1" applyFill="1" applyBorder="1" applyAlignment="1">
      <alignment vertical="center" wrapText="1"/>
    </xf>
    <xf numFmtId="0" fontId="7" fillId="0" borderId="0" xfId="0" applyFont="1" applyFill="1" applyBorder="1" applyAlignment="1">
      <alignment horizontal="center" vertical="center"/>
    </xf>
    <xf numFmtId="3" fontId="7" fillId="8" borderId="0" xfId="2" applyNumberFormat="1" applyFont="1" applyFill="1" applyBorder="1" applyAlignment="1">
      <alignment horizontal="center" vertical="center" wrapText="1"/>
    </xf>
    <xf numFmtId="3" fontId="7" fillId="8" borderId="0" xfId="0" applyNumberFormat="1" applyFont="1" applyFill="1" applyBorder="1" applyAlignment="1">
      <alignment horizontal="center" vertical="center" wrapText="1"/>
    </xf>
    <xf numFmtId="0" fontId="5" fillId="0" borderId="0" xfId="0" applyFont="1" applyBorder="1" applyAlignment="1">
      <alignment horizontal="center" vertical="center"/>
    </xf>
    <xf numFmtId="165" fontId="2" fillId="0" borderId="1" xfId="2" applyNumberFormat="1" applyFont="1" applyBorder="1" applyAlignment="1">
      <alignment horizontal="center"/>
    </xf>
    <xf numFmtId="0" fontId="5" fillId="0" borderId="0" xfId="0" applyFont="1" applyFill="1" applyBorder="1" applyAlignment="1">
      <alignment horizontal="center" vertical="center"/>
    </xf>
    <xf numFmtId="3" fontId="7" fillId="0" borderId="0" xfId="0" applyNumberFormat="1" applyFont="1" applyFill="1" applyBorder="1" applyAlignment="1">
      <alignment horizontal="center" vertical="center"/>
    </xf>
    <xf numFmtId="4" fontId="7" fillId="0" borderId="0" xfId="0" applyNumberFormat="1" applyFont="1" applyFill="1" applyBorder="1" applyAlignment="1">
      <alignment horizontal="center" vertical="center"/>
    </xf>
    <xf numFmtId="2" fontId="7" fillId="0" borderId="0" xfId="0" applyNumberFormat="1" applyFont="1" applyFill="1" applyBorder="1" applyAlignment="1">
      <alignment horizontal="center" vertical="center"/>
    </xf>
    <xf numFmtId="2" fontId="7" fillId="0" borderId="0" xfId="2" applyNumberFormat="1" applyFont="1" applyFill="1" applyBorder="1" applyAlignment="1">
      <alignment horizontal="center" vertical="center"/>
    </xf>
    <xf numFmtId="1" fontId="7" fillId="0" borderId="0" xfId="0" applyNumberFormat="1" applyFont="1" applyFill="1" applyBorder="1" applyAlignment="1">
      <alignment horizontal="center" vertical="center"/>
    </xf>
    <xf numFmtId="0" fontId="5" fillId="0" borderId="0" xfId="0" applyFont="1" applyFill="1" applyAlignment="1">
      <alignment vertical="center"/>
    </xf>
    <xf numFmtId="0" fontId="7" fillId="8" borderId="0" xfId="0" applyFont="1" applyFill="1" applyBorder="1" applyAlignment="1">
      <alignment horizontal="center" vertical="center" wrapText="1"/>
    </xf>
    <xf numFmtId="3" fontId="7" fillId="8" borderId="0" xfId="0" applyNumberFormat="1" applyFont="1" applyFill="1" applyBorder="1" applyAlignment="1">
      <alignment horizontal="center" vertical="center"/>
    </xf>
    <xf numFmtId="1" fontId="5" fillId="8" borderId="0" xfId="0" applyNumberFormat="1" applyFont="1" applyFill="1" applyBorder="1" applyAlignment="1">
      <alignment horizontal="center" vertical="center" wrapText="1"/>
    </xf>
    <xf numFmtId="9" fontId="5" fillId="8" borderId="0" xfId="1" applyFont="1" applyFill="1" applyBorder="1" applyAlignment="1">
      <alignment horizontal="center" vertical="center"/>
    </xf>
    <xf numFmtId="1" fontId="5" fillId="8" borderId="0" xfId="0" applyNumberFormat="1" applyFont="1" applyFill="1" applyBorder="1" applyAlignment="1">
      <alignment horizontal="center" vertical="center"/>
    </xf>
    <xf numFmtId="164" fontId="5" fillId="8" borderId="0" xfId="0" applyNumberFormat="1" applyFont="1" applyFill="1" applyBorder="1" applyAlignment="1">
      <alignment horizontal="center" vertical="center"/>
    </xf>
    <xf numFmtId="9" fontId="5" fillId="8" borderId="0" xfId="0" applyNumberFormat="1" applyFont="1" applyFill="1" applyBorder="1" applyAlignment="1">
      <alignment horizontal="center" vertical="center" wrapText="1"/>
    </xf>
    <xf numFmtId="3" fontId="5" fillId="8" borderId="0" xfId="0" applyNumberFormat="1" applyFont="1" applyFill="1" applyBorder="1"/>
    <xf numFmtId="0" fontId="5" fillId="8" borderId="0" xfId="0" applyFont="1" applyFill="1" applyBorder="1" applyAlignment="1">
      <alignment horizontal="center" vertical="center"/>
    </xf>
    <xf numFmtId="0" fontId="15" fillId="0" borderId="0" xfId="0" applyFont="1"/>
    <xf numFmtId="0" fontId="16" fillId="0" borderId="0" xfId="0" applyFont="1" applyFill="1" applyBorder="1" applyAlignment="1">
      <alignment vertical="center"/>
    </xf>
    <xf numFmtId="164" fontId="7" fillId="0" borderId="0" xfId="0" applyNumberFormat="1" applyFont="1" applyFill="1" applyBorder="1" applyAlignment="1">
      <alignment horizontal="center" vertical="center"/>
    </xf>
    <xf numFmtId="164" fontId="17" fillId="0" borderId="0" xfId="0" applyNumberFormat="1" applyFont="1" applyFill="1" applyBorder="1" applyAlignment="1">
      <alignment horizontal="center" vertical="center"/>
    </xf>
    <xf numFmtId="4" fontId="5" fillId="0" borderId="0" xfId="0" applyNumberFormat="1" applyFont="1" applyFill="1" applyBorder="1" applyAlignment="1">
      <alignment horizontal="center" vertical="center"/>
    </xf>
    <xf numFmtId="0" fontId="5" fillId="0" borderId="0" xfId="0" applyFont="1" applyFill="1" applyBorder="1" applyAlignment="1"/>
    <xf numFmtId="0" fontId="5" fillId="0" borderId="0" xfId="0" applyFont="1" applyFill="1" applyBorder="1" applyAlignment="1">
      <alignment wrapText="1"/>
    </xf>
    <xf numFmtId="0" fontId="4" fillId="0" borderId="0" xfId="0" applyFont="1" applyFill="1" applyBorder="1" applyAlignment="1">
      <alignment vertical="center"/>
    </xf>
    <xf numFmtId="0" fontId="5" fillId="0" borderId="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5" fillId="0" borderId="0" xfId="0" applyFont="1" applyFill="1"/>
    <xf numFmtId="0" fontId="18" fillId="0" borderId="0" xfId="0" applyFont="1" applyFill="1" applyAlignment="1">
      <alignment horizontal="center" vertical="center" wrapText="1"/>
    </xf>
    <xf numFmtId="0" fontId="18" fillId="0" borderId="0" xfId="0" applyFont="1" applyFill="1" applyAlignment="1">
      <alignment vertical="center" wrapText="1"/>
    </xf>
    <xf numFmtId="1" fontId="19" fillId="0" borderId="1" xfId="0" applyNumberFormat="1" applyFont="1" applyFill="1" applyBorder="1" applyAlignment="1">
      <alignment horizontal="center" vertical="center" wrapText="1"/>
    </xf>
    <xf numFmtId="0" fontId="5" fillId="0" borderId="0" xfId="0" applyFont="1" applyFill="1" applyAlignment="1">
      <alignment wrapText="1"/>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20" fillId="0" borderId="0" xfId="0" applyFont="1" applyFill="1" applyBorder="1" applyAlignment="1">
      <alignment horizontal="center" vertical="center" wrapText="1"/>
    </xf>
    <xf numFmtId="0" fontId="18" fillId="0" borderId="1" xfId="0" applyFont="1" applyFill="1" applyBorder="1" applyAlignment="1">
      <alignment horizontal="center" vertical="center" wrapText="1"/>
    </xf>
    <xf numFmtId="1" fontId="5" fillId="0" borderId="0" xfId="0" applyNumberFormat="1" applyFont="1" applyBorder="1" applyAlignment="1">
      <alignment horizontal="center" vertical="center" wrapText="1"/>
    </xf>
    <xf numFmtId="166" fontId="5" fillId="0" borderId="0" xfId="0" applyNumberFormat="1" applyFont="1" applyBorder="1" applyAlignment="1">
      <alignment horizontal="center" vertical="center"/>
    </xf>
    <xf numFmtId="1" fontId="18" fillId="0" borderId="1" xfId="0" applyNumberFormat="1" applyFont="1" applyFill="1" applyBorder="1" applyAlignment="1">
      <alignment horizontal="center" vertical="center"/>
    </xf>
    <xf numFmtId="3" fontId="5" fillId="0" borderId="1" xfId="0" applyNumberFormat="1" applyFont="1" applyFill="1" applyBorder="1" applyAlignment="1">
      <alignment horizontal="center" vertical="center" wrapText="1"/>
    </xf>
    <xf numFmtId="3"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9" fontId="5" fillId="0" borderId="1" xfId="2" applyFont="1" applyFill="1" applyBorder="1" applyAlignment="1">
      <alignment horizontal="center" vertical="center"/>
    </xf>
    <xf numFmtId="1" fontId="0" fillId="0" borderId="9" xfId="0" applyNumberFormat="1" applyFill="1" applyBorder="1" applyAlignment="1">
      <alignment horizontal="center"/>
    </xf>
    <xf numFmtId="0" fontId="0" fillId="0" borderId="9" xfId="0" applyFill="1" applyBorder="1" applyAlignment="1">
      <alignment horizontal="center"/>
    </xf>
    <xf numFmtId="3" fontId="0" fillId="0" borderId="9" xfId="0" applyNumberFormat="1" applyFont="1" applyBorder="1" applyAlignment="1">
      <alignment horizontal="center" vertical="center"/>
    </xf>
    <xf numFmtId="3" fontId="0" fillId="0" borderId="9" xfId="0" applyNumberFormat="1" applyFont="1" applyFill="1" applyBorder="1" applyAlignment="1">
      <alignment horizontal="center" vertical="center"/>
    </xf>
    <xf numFmtId="165" fontId="13" fillId="0" borderId="9" xfId="2" applyNumberFormat="1" applyFont="1" applyBorder="1" applyAlignment="1">
      <alignment horizontal="center"/>
    </xf>
    <xf numFmtId="1" fontId="5" fillId="0" borderId="0" xfId="0" applyNumberFormat="1" applyFont="1" applyFill="1" applyBorder="1" applyAlignment="1">
      <alignment horizontal="center"/>
    </xf>
    <xf numFmtId="10" fontId="5" fillId="0" borderId="1" xfId="2" applyNumberFormat="1" applyFont="1" applyFill="1" applyBorder="1" applyAlignment="1">
      <alignment horizontal="center" wrapText="1"/>
    </xf>
    <xf numFmtId="10" fontId="5" fillId="0" borderId="1" xfId="2" applyNumberFormat="1" applyFont="1" applyFill="1" applyBorder="1" applyAlignment="1">
      <alignment horizontal="center"/>
    </xf>
    <xf numFmtId="10" fontId="18" fillId="0" borderId="0" xfId="0" applyNumberFormat="1" applyFont="1" applyFill="1" applyBorder="1" applyAlignment="1">
      <alignment horizontal="center" vertical="center" wrapText="1"/>
    </xf>
    <xf numFmtId="0" fontId="18" fillId="0" borderId="0" xfId="0" applyFont="1" applyFill="1" applyBorder="1" applyAlignment="1">
      <alignment vertical="center" wrapText="1"/>
    </xf>
    <xf numFmtId="1" fontId="5" fillId="0" borderId="0" xfId="0" applyNumberFormat="1" applyFont="1" applyFill="1" applyBorder="1" applyAlignment="1"/>
    <xf numFmtId="166" fontId="5" fillId="0" borderId="0" xfId="0" applyNumberFormat="1" applyFont="1" applyFill="1" applyBorder="1" applyAlignment="1">
      <alignment horizontal="center"/>
    </xf>
    <xf numFmtId="1" fontId="0" fillId="0" borderId="1" xfId="0" applyNumberFormat="1" applyFill="1" applyBorder="1" applyAlignment="1">
      <alignment horizontal="center"/>
    </xf>
    <xf numFmtId="0" fontId="0" fillId="0" borderId="1" xfId="0" applyFill="1" applyBorder="1" applyAlignment="1">
      <alignment horizontal="center"/>
    </xf>
    <xf numFmtId="3" fontId="0" fillId="0" borderId="1" xfId="0" applyNumberFormat="1" applyFont="1" applyBorder="1" applyAlignment="1">
      <alignment horizontal="center" vertical="center"/>
    </xf>
    <xf numFmtId="3" fontId="0" fillId="0" borderId="1" xfId="0" applyNumberFormat="1" applyFont="1" applyFill="1" applyBorder="1" applyAlignment="1">
      <alignment horizontal="center" vertical="center"/>
    </xf>
    <xf numFmtId="165" fontId="13" fillId="0" borderId="1" xfId="2" applyNumberFormat="1" applyFont="1" applyBorder="1" applyAlignment="1">
      <alignment horizontal="center"/>
    </xf>
    <xf numFmtId="9" fontId="18"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3" fontId="21" fillId="0" borderId="1" xfId="0" applyNumberFormat="1" applyFont="1" applyFill="1" applyBorder="1" applyAlignment="1">
      <alignment horizontal="center" vertical="center" wrapText="1"/>
    </xf>
    <xf numFmtId="165" fontId="13" fillId="0" borderId="3" xfId="2" applyNumberFormat="1" applyFont="1" applyBorder="1" applyAlignment="1">
      <alignment horizontal="center"/>
    </xf>
    <xf numFmtId="3" fontId="19" fillId="0" borderId="1" xfId="0" applyNumberFormat="1" applyFont="1" applyFill="1" applyBorder="1" applyAlignment="1">
      <alignment horizontal="center" vertical="center"/>
    </xf>
    <xf numFmtId="0" fontId="19" fillId="0" borderId="1" xfId="0" applyFont="1" applyFill="1" applyBorder="1" applyAlignment="1">
      <alignment horizontal="center" vertical="center"/>
    </xf>
    <xf numFmtId="3" fontId="8" fillId="0" borderId="1" xfId="0" applyNumberFormat="1" applyFont="1" applyFill="1" applyBorder="1" applyAlignment="1">
      <alignment horizontal="center" vertical="center"/>
    </xf>
    <xf numFmtId="3" fontId="8" fillId="0" borderId="1" xfId="0" applyNumberFormat="1" applyFont="1" applyFill="1" applyBorder="1" applyAlignment="1">
      <alignment horizontal="center" vertical="center" wrapText="1"/>
    </xf>
    <xf numFmtId="3" fontId="22" fillId="0" borderId="0" xfId="2" applyNumberFormat="1" applyFont="1" applyBorder="1" applyAlignment="1">
      <alignment horizontal="center"/>
    </xf>
    <xf numFmtId="3" fontId="8" fillId="0" borderId="0" xfId="0" applyNumberFormat="1" applyFont="1" applyFill="1" applyBorder="1" applyAlignment="1">
      <alignment horizontal="center" vertical="center" wrapText="1"/>
    </xf>
    <xf numFmtId="1" fontId="7" fillId="0" borderId="0" xfId="0" applyNumberFormat="1" applyFont="1" applyFill="1" applyBorder="1" applyAlignment="1">
      <alignment horizontal="center"/>
    </xf>
    <xf numFmtId="165" fontId="7" fillId="0" borderId="0" xfId="2" applyNumberFormat="1" applyFont="1" applyFill="1" applyBorder="1" applyAlignment="1">
      <alignment horizontal="center" wrapText="1"/>
    </xf>
    <xf numFmtId="165" fontId="7" fillId="0" borderId="0" xfId="2" applyNumberFormat="1" applyFont="1" applyFill="1" applyBorder="1" applyAlignment="1">
      <alignment horizontal="center"/>
    </xf>
    <xf numFmtId="165" fontId="19" fillId="0" borderId="0" xfId="0" applyNumberFormat="1" applyFont="1" applyFill="1" applyBorder="1" applyAlignment="1">
      <alignment horizontal="center" vertical="center" wrapText="1"/>
    </xf>
    <xf numFmtId="0" fontId="21"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1" fontId="19" fillId="0" borderId="0" xfId="0" applyNumberFormat="1" applyFont="1" applyFill="1" applyAlignment="1">
      <alignment horizontal="center" vertical="center"/>
    </xf>
    <xf numFmtId="0" fontId="19" fillId="0" borderId="0" xfId="0" applyFont="1" applyFill="1" applyAlignment="1">
      <alignment vertical="center" wrapText="1"/>
    </xf>
    <xf numFmtId="0" fontId="19" fillId="0" borderId="0" xfId="0" applyFont="1" applyFill="1" applyAlignment="1">
      <alignment horizontal="center" vertical="center" wrapText="1"/>
    </xf>
    <xf numFmtId="3" fontId="7" fillId="0" borderId="0" xfId="0" applyNumberFormat="1" applyFont="1" applyFill="1" applyAlignment="1">
      <alignment horizontal="center" vertical="center"/>
    </xf>
    <xf numFmtId="3" fontId="19" fillId="0" borderId="0" xfId="0" applyNumberFormat="1" applyFont="1" applyFill="1" applyAlignment="1">
      <alignment horizontal="center" vertical="center"/>
    </xf>
    <xf numFmtId="1" fontId="7" fillId="0" borderId="0" xfId="0" applyNumberFormat="1" applyFont="1" applyFill="1" applyBorder="1" applyAlignment="1">
      <alignment horizontal="center" vertical="center" wrapText="1"/>
    </xf>
    <xf numFmtId="3" fontId="19" fillId="0" borderId="0" xfId="0" applyNumberFormat="1" applyFont="1" applyFill="1" applyBorder="1" applyAlignment="1">
      <alignment horizontal="center" vertical="center" wrapText="1"/>
    </xf>
    <xf numFmtId="3" fontId="19" fillId="0" borderId="0" xfId="0" applyNumberFormat="1" applyFont="1" applyFill="1" applyBorder="1" applyAlignment="1">
      <alignment horizontal="center" vertical="center"/>
    </xf>
    <xf numFmtId="0" fontId="19" fillId="0" borderId="0" xfId="0" applyFont="1" applyFill="1" applyBorder="1" applyAlignment="1">
      <alignment horizontal="center" vertical="center"/>
    </xf>
    <xf numFmtId="3" fontId="21" fillId="0" borderId="0" xfId="0" applyNumberFormat="1" applyFont="1" applyFill="1" applyBorder="1" applyAlignment="1">
      <alignment horizontal="center" vertical="center" wrapText="1"/>
    </xf>
    <xf numFmtId="165" fontId="7" fillId="0" borderId="0" xfId="2" applyNumberFormat="1" applyFont="1" applyFill="1" applyBorder="1" applyAlignment="1">
      <alignment horizontal="center" vertical="center"/>
    </xf>
    <xf numFmtId="166" fontId="7" fillId="0" borderId="0" xfId="0" applyNumberFormat="1" applyFont="1" applyFill="1" applyBorder="1" applyAlignment="1">
      <alignment horizontal="center" wrapText="1"/>
    </xf>
    <xf numFmtId="3" fontId="19" fillId="0" borderId="0" xfId="0" applyNumberFormat="1" applyFont="1" applyFill="1" applyAlignment="1">
      <alignment horizontal="center" vertical="center" wrapText="1"/>
    </xf>
    <xf numFmtId="3" fontId="19" fillId="0" borderId="0" xfId="0" applyNumberFormat="1" applyFont="1" applyFill="1" applyAlignment="1">
      <alignment vertical="center" wrapText="1"/>
    </xf>
    <xf numFmtId="165" fontId="18" fillId="0" borderId="0" xfId="0" applyNumberFormat="1" applyFont="1" applyFill="1" applyBorder="1" applyAlignment="1">
      <alignment horizontal="center" vertical="center" wrapText="1"/>
    </xf>
    <xf numFmtId="165" fontId="18" fillId="0" borderId="0" xfId="0" applyNumberFormat="1" applyFont="1" applyFill="1" applyBorder="1" applyAlignment="1">
      <alignment horizontal="center" vertical="center"/>
    </xf>
    <xf numFmtId="165" fontId="23" fillId="0" borderId="0" xfId="0" applyNumberFormat="1" applyFont="1" applyFill="1" applyBorder="1" applyAlignment="1">
      <alignment horizontal="center" vertical="center"/>
    </xf>
    <xf numFmtId="165" fontId="18" fillId="0" borderId="0" xfId="0" applyNumberFormat="1" applyFont="1" applyFill="1" applyBorder="1" applyAlignment="1">
      <alignment vertical="center"/>
    </xf>
    <xf numFmtId="165" fontId="18" fillId="0" borderId="0" xfId="0" applyNumberFormat="1" applyFont="1" applyFill="1" applyAlignment="1">
      <alignment horizontal="center" vertical="center"/>
    </xf>
    <xf numFmtId="165" fontId="18" fillId="0" borderId="0" xfId="0" applyNumberFormat="1" applyFont="1" applyFill="1" applyAlignment="1">
      <alignment horizontal="center" vertical="center" wrapText="1"/>
    </xf>
    <xf numFmtId="2" fontId="7" fillId="0" borderId="0" xfId="0" applyNumberFormat="1" applyFont="1" applyFill="1" applyAlignment="1">
      <alignment horizontal="center" vertical="center"/>
    </xf>
    <xf numFmtId="0" fontId="19" fillId="0" borderId="0" xfId="0" applyFont="1" applyFill="1" applyAlignment="1">
      <alignment horizontal="center" vertical="center"/>
    </xf>
    <xf numFmtId="0" fontId="5" fillId="0" borderId="0" xfId="0" applyFont="1" applyFill="1" applyAlignment="1">
      <alignment horizontal="center" vertical="center"/>
    </xf>
    <xf numFmtId="0" fontId="24" fillId="0" borderId="0" xfId="0" applyFont="1" applyFill="1" applyAlignment="1">
      <alignment horizontal="center" wrapText="1"/>
    </xf>
    <xf numFmtId="0" fontId="18" fillId="0" borderId="0" xfId="0" applyFont="1" applyFill="1" applyAlignment="1">
      <alignment horizontal="center" vertical="center"/>
    </xf>
    <xf numFmtId="1" fontId="18" fillId="0" borderId="0" xfId="0" applyNumberFormat="1" applyFont="1" applyBorder="1" applyAlignment="1">
      <alignment horizontal="center" vertical="center" wrapText="1"/>
    </xf>
    <xf numFmtId="9" fontId="18" fillId="0" borderId="0" xfId="0" applyNumberFormat="1" applyFont="1" applyBorder="1" applyAlignment="1">
      <alignment horizontal="center" vertical="center" wrapText="1"/>
    </xf>
    <xf numFmtId="0" fontId="5" fillId="0" borderId="0" xfId="0" applyNumberFormat="1" applyFont="1"/>
    <xf numFmtId="9" fontId="24" fillId="0" borderId="0" xfId="1" applyFont="1" applyFill="1" applyAlignment="1">
      <alignment horizontal="center"/>
    </xf>
    <xf numFmtId="0" fontId="24" fillId="0" borderId="0" xfId="0" applyFont="1" applyFill="1" applyAlignment="1">
      <alignment horizontal="center"/>
    </xf>
    <xf numFmtId="0" fontId="18" fillId="0" borderId="0" xfId="0" applyFont="1" applyFill="1" applyBorder="1" applyAlignment="1">
      <alignment horizontal="center" vertical="center"/>
    </xf>
    <xf numFmtId="1" fontId="5" fillId="0" borderId="0" xfId="0" applyNumberFormat="1" applyFont="1" applyAlignment="1">
      <alignment horizontal="center" vertical="center"/>
    </xf>
    <xf numFmtId="166" fontId="5" fillId="0" borderId="0" xfId="0" applyNumberFormat="1" applyFont="1" applyAlignment="1">
      <alignment horizontal="center" vertical="center"/>
    </xf>
    <xf numFmtId="0" fontId="5" fillId="0" borderId="0" xfId="0" applyNumberFormat="1" applyFont="1" applyAlignment="1">
      <alignment horizontal="center" vertical="center"/>
    </xf>
    <xf numFmtId="3" fontId="17" fillId="0" borderId="0" xfId="0" applyNumberFormat="1" applyFont="1" applyFill="1" applyBorder="1" applyAlignment="1">
      <alignment horizontal="center" vertical="center" wrapText="1"/>
    </xf>
    <xf numFmtId="0" fontId="19" fillId="0" borderId="0" xfId="0" applyFont="1" applyFill="1" applyBorder="1" applyAlignment="1">
      <alignment vertical="center" wrapText="1"/>
    </xf>
    <xf numFmtId="1" fontId="17" fillId="0" borderId="0" xfId="0" applyNumberFormat="1" applyFont="1" applyFill="1" applyBorder="1" applyAlignment="1">
      <alignment vertical="center" wrapText="1"/>
    </xf>
    <xf numFmtId="1" fontId="21" fillId="0" borderId="0" xfId="0" applyNumberFormat="1" applyFont="1" applyFill="1" applyBorder="1" applyAlignment="1">
      <alignment vertical="center" wrapText="1"/>
    </xf>
    <xf numFmtId="2" fontId="7" fillId="0" borderId="0" xfId="0" quotePrefix="1" applyNumberFormat="1" applyFont="1" applyFill="1" applyBorder="1" applyAlignment="1">
      <alignment horizontal="center" vertical="center" wrapText="1"/>
    </xf>
    <xf numFmtId="2" fontId="7" fillId="0" borderId="0" xfId="0" applyNumberFormat="1" applyFont="1" applyFill="1" applyBorder="1" applyAlignment="1">
      <alignment horizontal="center" vertical="center" wrapText="1"/>
    </xf>
    <xf numFmtId="3" fontId="18" fillId="0" borderId="0" xfId="0" applyNumberFormat="1" applyFont="1" applyFill="1" applyBorder="1" applyAlignment="1">
      <alignment horizontal="center" vertical="center" wrapText="1"/>
    </xf>
    <xf numFmtId="3" fontId="17" fillId="0" borderId="0" xfId="0" applyNumberFormat="1" applyFont="1" applyFill="1" applyBorder="1" applyAlignment="1">
      <alignment horizontal="center" vertical="center"/>
    </xf>
    <xf numFmtId="3" fontId="17" fillId="0" borderId="0" xfId="0" applyNumberFormat="1" applyFont="1" applyFill="1" applyBorder="1" applyAlignment="1">
      <alignment vertical="center"/>
    </xf>
    <xf numFmtId="3" fontId="25" fillId="0" borderId="0" xfId="0" applyNumberFormat="1" applyFont="1" applyFill="1" applyBorder="1" applyAlignment="1">
      <alignment vertical="center"/>
    </xf>
    <xf numFmtId="3" fontId="26" fillId="0" borderId="0" xfId="0" applyNumberFormat="1" applyFont="1" applyFill="1" applyBorder="1" applyAlignment="1">
      <alignment vertical="center"/>
    </xf>
    <xf numFmtId="0" fontId="27"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0" xfId="0" applyFont="1" applyFill="1" applyBorder="1" applyAlignment="1">
      <alignment horizontal="centerContinuous" vertical="center"/>
    </xf>
    <xf numFmtId="0" fontId="17" fillId="0" borderId="0" xfId="0" applyFont="1" applyFill="1" applyBorder="1" applyAlignment="1">
      <alignment horizontal="center" vertical="center"/>
    </xf>
    <xf numFmtId="1" fontId="12" fillId="8" borderId="0" xfId="0" applyNumberFormat="1" applyFont="1" applyFill="1" applyBorder="1" applyAlignment="1">
      <alignment horizontal="center" vertical="center" wrapText="1"/>
    </xf>
    <xf numFmtId="9" fontId="12" fillId="8" borderId="0" xfId="1" applyFont="1" applyFill="1" applyBorder="1" applyAlignment="1">
      <alignment horizontal="center" vertical="center" wrapText="1"/>
    </xf>
    <xf numFmtId="9" fontId="12" fillId="8" borderId="0" xfId="0" applyNumberFormat="1" applyFont="1" applyFill="1" applyBorder="1" applyAlignment="1">
      <alignment horizontal="center" vertical="center" wrapText="1"/>
    </xf>
    <xf numFmtId="164" fontId="12" fillId="8" borderId="0" xfId="0" applyNumberFormat="1" applyFont="1" applyFill="1" applyBorder="1" applyAlignment="1">
      <alignment horizontal="center" vertical="center"/>
    </xf>
    <xf numFmtId="3" fontId="0" fillId="8" borderId="0" xfId="0" applyNumberFormat="1" applyFill="1" applyBorder="1"/>
    <xf numFmtId="9" fontId="18" fillId="0" borderId="0" xfId="0" applyNumberFormat="1" applyFont="1" applyFill="1" applyBorder="1" applyAlignment="1">
      <alignment horizontal="center" vertical="center" wrapText="1"/>
    </xf>
    <xf numFmtId="1" fontId="18" fillId="0" borderId="0" xfId="0" applyNumberFormat="1" applyFont="1" applyFill="1" applyBorder="1" applyAlignment="1">
      <alignment horizontal="center" vertical="center" wrapText="1"/>
    </xf>
    <xf numFmtId="1" fontId="19" fillId="0" borderId="0" xfId="0" applyNumberFormat="1" applyFont="1" applyFill="1" applyBorder="1" applyAlignment="1">
      <alignment horizontal="center" vertical="center" wrapText="1"/>
    </xf>
    <xf numFmtId="164" fontId="7" fillId="0" borderId="0" xfId="0" applyNumberFormat="1" applyFont="1" applyFill="1" applyBorder="1" applyAlignment="1">
      <alignment horizontal="center" vertical="center" wrapText="1"/>
    </xf>
    <xf numFmtId="166" fontId="5" fillId="0" borderId="0" xfId="0" applyNumberFormat="1" applyFont="1" applyFill="1" applyBorder="1" applyAlignment="1">
      <alignment horizontal="center" vertical="center" wrapText="1"/>
    </xf>
    <xf numFmtId="166" fontId="5" fillId="0" borderId="0" xfId="2" applyNumberFormat="1" applyFont="1" applyFill="1" applyBorder="1" applyAlignment="1">
      <alignment horizontal="center" vertical="center"/>
    </xf>
    <xf numFmtId="4" fontId="18" fillId="0" borderId="0" xfId="0" applyNumberFormat="1" applyFont="1" applyFill="1" applyBorder="1" applyAlignment="1">
      <alignment horizontal="center" vertical="center" wrapText="1"/>
    </xf>
    <xf numFmtId="164" fontId="18" fillId="0" borderId="0" xfId="0" applyNumberFormat="1" applyFont="1" applyFill="1" applyBorder="1" applyAlignment="1">
      <alignment horizontal="center" vertical="center"/>
    </xf>
    <xf numFmtId="164" fontId="5" fillId="0" borderId="0" xfId="0" applyNumberFormat="1" applyFont="1" applyFill="1" applyBorder="1" applyAlignment="1">
      <alignment horizontal="center" vertical="center"/>
    </xf>
    <xf numFmtId="3" fontId="7" fillId="0" borderId="0" xfId="0" applyNumberFormat="1" applyFont="1" applyFill="1" applyBorder="1" applyAlignment="1">
      <alignment horizontal="center" vertical="center" wrapText="1"/>
    </xf>
    <xf numFmtId="0" fontId="7" fillId="0" borderId="0" xfId="0" applyFont="1" applyFill="1" applyBorder="1" applyAlignment="1">
      <alignment horizontal="center" wrapText="1"/>
    </xf>
    <xf numFmtId="0" fontId="12" fillId="0" borderId="0" xfId="0" applyFont="1" applyAlignment="1">
      <alignment horizontal="center" vertical="center" wrapText="1"/>
    </xf>
    <xf numFmtId="1" fontId="12" fillId="0" borderId="0" xfId="0" applyNumberFormat="1" applyFont="1" applyBorder="1" applyAlignment="1">
      <alignment horizontal="center" vertical="center" wrapText="1"/>
    </xf>
    <xf numFmtId="9" fontId="12" fillId="0" borderId="0" xfId="0" applyNumberFormat="1" applyFont="1" applyBorder="1" applyAlignment="1">
      <alignment horizontal="center" vertical="center" wrapText="1"/>
    </xf>
    <xf numFmtId="0" fontId="7" fillId="0" borderId="0" xfId="0" applyFont="1" applyFill="1" applyBorder="1" applyAlignment="1">
      <alignment vertical="center" wrapText="1"/>
    </xf>
    <xf numFmtId="0" fontId="7" fillId="0" borderId="0" xfId="0" applyFont="1" applyFill="1" applyBorder="1"/>
    <xf numFmtId="3" fontId="5" fillId="0" borderId="0" xfId="0" applyNumberFormat="1" applyFont="1" applyFill="1" applyBorder="1" applyAlignment="1">
      <alignment horizontal="center" vertical="center" wrapText="1"/>
    </xf>
    <xf numFmtId="3" fontId="5" fillId="0" borderId="0" xfId="0" quotePrefix="1" applyNumberFormat="1" applyFont="1" applyFill="1" applyBorder="1" applyAlignment="1">
      <alignment horizontal="center" vertical="center" wrapText="1"/>
    </xf>
    <xf numFmtId="4" fontId="5" fillId="0" borderId="0" xfId="0" applyNumberFormat="1" applyFont="1" applyFill="1" applyBorder="1" applyAlignment="1">
      <alignment horizontal="center" vertical="center" wrapText="1"/>
    </xf>
    <xf numFmtId="164" fontId="5" fillId="0" borderId="0" xfId="0" applyNumberFormat="1" applyFont="1" applyFill="1" applyBorder="1" applyAlignment="1">
      <alignment horizontal="center" vertical="center" wrapText="1"/>
    </xf>
    <xf numFmtId="0" fontId="7" fillId="0" borderId="0" xfId="0" quotePrefix="1" applyFont="1" applyFill="1" applyBorder="1" applyAlignment="1">
      <alignment horizontal="center" vertical="center" wrapText="1"/>
    </xf>
    <xf numFmtId="1" fontId="5" fillId="0" borderId="0" xfId="0" applyNumberFormat="1" applyFont="1" applyFill="1" applyBorder="1" applyAlignment="1">
      <alignment horizontal="center" vertical="center"/>
    </xf>
    <xf numFmtId="1" fontId="21" fillId="0" borderId="0" xfId="0" applyNumberFormat="1" applyFont="1" applyFill="1" applyBorder="1" applyAlignment="1">
      <alignment horizontal="center" vertical="center" wrapText="1"/>
    </xf>
    <xf numFmtId="0" fontId="8" fillId="0" borderId="0" xfId="0" applyFont="1" applyFill="1" applyBorder="1" applyAlignment="1">
      <alignment vertical="center" wrapText="1"/>
    </xf>
    <xf numFmtId="1" fontId="29" fillId="0" borderId="0" xfId="0" applyNumberFormat="1" applyFont="1" applyFill="1" applyBorder="1" applyAlignment="1">
      <alignment vertical="center" wrapText="1"/>
    </xf>
    <xf numFmtId="164" fontId="21" fillId="0" borderId="0" xfId="0" applyNumberFormat="1" applyFont="1" applyFill="1" applyBorder="1" applyAlignment="1">
      <alignment horizontal="center" vertical="center" wrapText="1"/>
    </xf>
    <xf numFmtId="3" fontId="23" fillId="0" borderId="0" xfId="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166" fontId="23" fillId="0" borderId="0" xfId="0" applyNumberFormat="1" applyFont="1" applyFill="1" applyBorder="1" applyAlignment="1">
      <alignment horizontal="center" vertical="center" wrapText="1"/>
    </xf>
    <xf numFmtId="166" fontId="23" fillId="0" borderId="0" xfId="2" applyNumberFormat="1" applyFont="1" applyFill="1" applyBorder="1" applyAlignment="1">
      <alignment horizontal="center" vertical="center"/>
    </xf>
    <xf numFmtId="4" fontId="23" fillId="0" borderId="0" xfId="0" applyNumberFormat="1" applyFont="1" applyFill="1" applyBorder="1" applyAlignment="1">
      <alignment horizontal="center" vertical="center" wrapText="1"/>
    </xf>
    <xf numFmtId="0" fontId="23" fillId="0" borderId="0" xfId="0" applyFont="1" applyFill="1" applyBorder="1" applyAlignment="1">
      <alignment horizontal="center" vertical="center" wrapText="1"/>
    </xf>
    <xf numFmtId="3" fontId="23" fillId="0" borderId="0" xfId="0" applyNumberFormat="1" applyFont="1" applyFill="1" applyBorder="1" applyAlignment="1">
      <alignment horizontal="center" vertical="center" wrapText="1"/>
    </xf>
    <xf numFmtId="0" fontId="21" fillId="0" borderId="0" xfId="0" applyFont="1" applyFill="1" applyBorder="1" applyAlignment="1">
      <alignment horizontal="center" vertical="center"/>
    </xf>
    <xf numFmtId="0" fontId="23" fillId="0" borderId="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1" xfId="0" applyFont="1" applyFill="1" applyBorder="1" applyAlignment="1">
      <alignment horizontal="center" vertical="center" wrapText="1"/>
    </xf>
    <xf numFmtId="164" fontId="23" fillId="0" borderId="0" xfId="0" quotePrefix="1" applyNumberFormat="1" applyFont="1" applyFill="1" applyBorder="1" applyAlignment="1">
      <alignment horizontal="center" vertical="center" wrapText="1"/>
    </xf>
    <xf numFmtId="9" fontId="23" fillId="0" borderId="0" xfId="0" applyNumberFormat="1" applyFont="1" applyFill="1" applyBorder="1" applyAlignment="1">
      <alignment horizontal="center" vertical="center" wrapText="1"/>
    </xf>
    <xf numFmtId="1" fontId="23" fillId="0" borderId="0" xfId="0" applyNumberFormat="1" applyFont="1" applyFill="1" applyBorder="1" applyAlignment="1">
      <alignment horizontal="center" vertical="center" wrapText="1"/>
    </xf>
    <xf numFmtId="3" fontId="30"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9" fontId="12" fillId="0" borderId="0" xfId="0" applyNumberFormat="1" applyFont="1" applyFill="1" applyBorder="1" applyAlignment="1">
      <alignment horizontal="center" vertical="center" wrapText="1"/>
    </xf>
    <xf numFmtId="1" fontId="12" fillId="0" borderId="0" xfId="0" applyNumberFormat="1" applyFont="1" applyFill="1" applyBorder="1" applyAlignment="1">
      <alignment horizontal="center" vertical="center" wrapText="1"/>
    </xf>
    <xf numFmtId="0" fontId="23" fillId="0" borderId="0" xfId="0" applyFont="1" applyFill="1" applyBorder="1" applyAlignment="1">
      <alignment horizontal="center" vertical="center"/>
    </xf>
    <xf numFmtId="1" fontId="23" fillId="0" borderId="0" xfId="0" applyNumberFormat="1" applyFont="1" applyFill="1" applyBorder="1" applyAlignment="1">
      <alignment horizontal="center" vertical="center"/>
    </xf>
    <xf numFmtId="165" fontId="23" fillId="0" borderId="0" xfId="2" applyNumberFormat="1" applyFont="1" applyFill="1" applyBorder="1" applyAlignment="1">
      <alignment horizontal="center" vertical="center"/>
    </xf>
    <xf numFmtId="0" fontId="23" fillId="0" borderId="1" xfId="0" applyFont="1" applyFill="1" applyBorder="1" applyAlignment="1">
      <alignment horizontal="center" vertical="center"/>
    </xf>
    <xf numFmtId="3" fontId="23" fillId="0" borderId="1" xfId="0" applyNumberFormat="1" applyFont="1" applyFill="1" applyBorder="1" applyAlignment="1">
      <alignment horizontal="center" vertical="center"/>
    </xf>
    <xf numFmtId="165" fontId="23" fillId="0" borderId="1" xfId="2" applyNumberFormat="1" applyFont="1" applyFill="1" applyBorder="1" applyAlignment="1">
      <alignment horizontal="center" vertical="center"/>
    </xf>
    <xf numFmtId="3" fontId="23" fillId="0" borderId="0" xfId="0" applyNumberFormat="1" applyFont="1" applyFill="1" applyAlignment="1">
      <alignment horizontal="center" vertical="center" wrapText="1"/>
    </xf>
    <xf numFmtId="0" fontId="0" fillId="0" borderId="0" xfId="0" applyFill="1" applyBorder="1" applyAlignment="1">
      <alignment horizontal="center" vertical="center" wrapText="1"/>
    </xf>
    <xf numFmtId="0" fontId="2" fillId="0" borderId="0" xfId="0" applyFont="1" applyFill="1" applyBorder="1" applyAlignment="1">
      <alignment horizontal="center" wrapText="1"/>
    </xf>
    <xf numFmtId="164" fontId="0" fillId="0" borderId="0" xfId="0" quotePrefix="1" applyNumberFormat="1" applyFont="1" applyFill="1" applyBorder="1" applyAlignment="1">
      <alignment horizontal="center" vertical="center" wrapText="1"/>
    </xf>
    <xf numFmtId="0" fontId="2" fillId="0" borderId="0" xfId="0" applyFont="1" applyFill="1" applyBorder="1" applyAlignment="1">
      <alignment vertical="center" wrapText="1"/>
    </xf>
    <xf numFmtId="0" fontId="0" fillId="0" borderId="0" xfId="0" applyFill="1" applyBorder="1" applyAlignment="1">
      <alignment horizontal="center"/>
    </xf>
    <xf numFmtId="3" fontId="0" fillId="0" borderId="0" xfId="0" applyNumberFormat="1" applyFill="1" applyBorder="1" applyAlignment="1">
      <alignment horizontal="center"/>
    </xf>
    <xf numFmtId="165" fontId="0" fillId="0" borderId="0" xfId="2" applyNumberFormat="1" applyFont="1" applyFill="1" applyBorder="1" applyAlignment="1">
      <alignment horizontal="center"/>
    </xf>
    <xf numFmtId="3" fontId="12" fillId="0" borderId="0" xfId="0" applyNumberFormat="1" applyFont="1" applyFill="1" applyBorder="1" applyAlignment="1">
      <alignment horizontal="center" vertical="center"/>
    </xf>
    <xf numFmtId="3" fontId="12" fillId="0" borderId="0" xfId="0" applyNumberFormat="1" applyFont="1" applyFill="1" applyBorder="1" applyAlignment="1">
      <alignment horizontal="center" vertical="center" wrapText="1"/>
    </xf>
    <xf numFmtId="2" fontId="21" fillId="0" borderId="0" xfId="0" quotePrefix="1" applyNumberFormat="1" applyFont="1" applyFill="1" applyBorder="1" applyAlignment="1">
      <alignment horizontal="center" vertical="center" wrapText="1"/>
    </xf>
    <xf numFmtId="2" fontId="21" fillId="0" borderId="0" xfId="0" applyNumberFormat="1" applyFont="1" applyFill="1" applyBorder="1" applyAlignment="1">
      <alignment horizontal="center" vertical="center" wrapText="1"/>
    </xf>
    <xf numFmtId="0" fontId="21" fillId="0" borderId="1" xfId="0" applyFont="1" applyFill="1" applyBorder="1" applyAlignment="1">
      <alignment horizontal="center" vertical="center"/>
    </xf>
    <xf numFmtId="3" fontId="21" fillId="0" borderId="1" xfId="0" applyNumberFormat="1" applyFont="1" applyFill="1" applyBorder="1" applyAlignment="1">
      <alignment horizontal="center" vertical="center"/>
    </xf>
    <xf numFmtId="165" fontId="21" fillId="0" borderId="1" xfId="2" applyNumberFormat="1" applyFont="1" applyFill="1" applyBorder="1" applyAlignment="1">
      <alignment horizontal="center" vertical="center"/>
    </xf>
    <xf numFmtId="165" fontId="31" fillId="0" borderId="0" xfId="2" applyNumberFormat="1" applyFont="1" applyFill="1" applyBorder="1" applyAlignment="1">
      <alignment horizontal="center"/>
    </xf>
    <xf numFmtId="10" fontId="23" fillId="0" borderId="0" xfId="0" applyNumberFormat="1" applyFont="1" applyFill="1" applyAlignment="1">
      <alignment horizontal="center" vertical="center" wrapText="1"/>
    </xf>
    <xf numFmtId="4" fontId="21" fillId="0" borderId="0" xfId="0" applyNumberFormat="1" applyFont="1" applyFill="1" applyBorder="1" applyAlignment="1">
      <alignment horizontal="center" vertical="center"/>
    </xf>
    <xf numFmtId="166" fontId="21" fillId="0" borderId="0" xfId="0" applyNumberFormat="1" applyFont="1" applyFill="1" applyBorder="1" applyAlignment="1">
      <alignment horizontal="center" vertical="center" wrapText="1"/>
    </xf>
    <xf numFmtId="166" fontId="21" fillId="0" borderId="0" xfId="2" applyNumberFormat="1" applyFont="1" applyFill="1" applyBorder="1" applyAlignment="1">
      <alignment horizontal="center" vertical="center"/>
    </xf>
    <xf numFmtId="10" fontId="12" fillId="0" borderId="0" xfId="0" applyNumberFormat="1" applyFont="1" applyFill="1" applyBorder="1" applyAlignment="1">
      <alignment horizontal="center" vertical="center" wrapText="1"/>
    </xf>
    <xf numFmtId="3" fontId="21" fillId="0" borderId="0"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164" fontId="23" fillId="0" borderId="0" xfId="0" applyNumberFormat="1" applyFont="1" applyFill="1" applyBorder="1" applyAlignment="1">
      <alignment horizontal="center" vertical="center"/>
    </xf>
    <xf numFmtId="0" fontId="23" fillId="0" borderId="0" xfId="0" applyFont="1" applyFill="1" applyAlignment="1">
      <alignment horizontal="center"/>
    </xf>
    <xf numFmtId="3" fontId="21" fillId="0" borderId="0" xfId="0" applyNumberFormat="1" applyFont="1" applyFill="1" applyAlignment="1">
      <alignment horizontal="center" vertical="center" wrapText="1"/>
    </xf>
    <xf numFmtId="3" fontId="18" fillId="0" borderId="0" xfId="0" applyNumberFormat="1" applyFont="1" applyFill="1" applyBorder="1" applyAlignment="1">
      <alignment horizontal="center" vertical="center"/>
    </xf>
    <xf numFmtId="0" fontId="23" fillId="0" borderId="0" xfId="0" applyFont="1" applyFill="1" applyBorder="1"/>
    <xf numFmtId="0" fontId="23" fillId="0" borderId="0" xfId="0" applyFont="1" applyFill="1" applyBorder="1" applyAlignment="1">
      <alignment wrapText="1"/>
    </xf>
    <xf numFmtId="0" fontId="23" fillId="0" borderId="0" xfId="0" applyFont="1" applyFill="1" applyBorder="1" applyAlignment="1">
      <alignment vertical="center" wrapText="1"/>
    </xf>
    <xf numFmtId="0" fontId="32" fillId="0" borderId="0" xfId="0" applyFont="1" applyAlignment="1">
      <alignment horizontal="center" vertical="center" wrapText="1"/>
    </xf>
    <xf numFmtId="0" fontId="32" fillId="0" borderId="0" xfId="0" applyFont="1" applyFill="1" applyBorder="1" applyAlignment="1">
      <alignment horizontal="center" vertical="center" wrapText="1"/>
    </xf>
    <xf numFmtId="0" fontId="23" fillId="0" borderId="0" xfId="0" applyFont="1" applyFill="1" applyBorder="1" applyAlignment="1">
      <alignment horizontal="center" wrapText="1"/>
    </xf>
    <xf numFmtId="0" fontId="23" fillId="0" borderId="0" xfId="0" applyFont="1" applyFill="1" applyBorder="1" applyAlignment="1">
      <alignment horizontal="center"/>
    </xf>
    <xf numFmtId="0" fontId="23" fillId="0" borderId="0" xfId="0" applyFont="1" applyFill="1" applyBorder="1" applyAlignment="1"/>
    <xf numFmtId="9" fontId="4" fillId="0" borderId="0" xfId="0" applyNumberFormat="1" applyFont="1" applyFill="1" applyBorder="1" applyAlignment="1">
      <alignment horizontal="center" vertical="center" wrapText="1"/>
    </xf>
    <xf numFmtId="2" fontId="21" fillId="0" borderId="1" xfId="0" quotePrefix="1" applyNumberFormat="1" applyFont="1" applyFill="1" applyBorder="1" applyAlignment="1">
      <alignment horizontal="center" vertical="center" wrapText="1"/>
    </xf>
    <xf numFmtId="1" fontId="21" fillId="0" borderId="1" xfId="0" applyNumberFormat="1"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164" fontId="21" fillId="0" borderId="1" xfId="0" applyNumberFormat="1" applyFont="1" applyFill="1" applyBorder="1" applyAlignment="1">
      <alignment horizontal="center" vertical="center" wrapText="1"/>
    </xf>
    <xf numFmtId="4" fontId="23" fillId="0" borderId="1" xfId="0" applyNumberFormat="1" applyFont="1" applyFill="1" applyBorder="1" applyAlignment="1">
      <alignment horizontal="center" vertical="center"/>
    </xf>
    <xf numFmtId="166" fontId="23" fillId="0" borderId="1" xfId="0" applyNumberFormat="1" applyFont="1" applyFill="1" applyBorder="1" applyAlignment="1">
      <alignment horizontal="center" vertical="center" wrapText="1"/>
    </xf>
    <xf numFmtId="166" fontId="23" fillId="0" borderId="1" xfId="2" applyNumberFormat="1" applyFont="1" applyFill="1" applyBorder="1" applyAlignment="1">
      <alignment horizontal="center" vertical="center"/>
    </xf>
    <xf numFmtId="4" fontId="21" fillId="0" borderId="1" xfId="0" applyNumberFormat="1" applyFont="1" applyFill="1" applyBorder="1" applyAlignment="1">
      <alignment horizontal="center" vertical="center"/>
    </xf>
    <xf numFmtId="166" fontId="21" fillId="0" borderId="1" xfId="0" applyNumberFormat="1" applyFont="1" applyFill="1" applyBorder="1" applyAlignment="1">
      <alignment horizontal="center" vertical="center" wrapText="1"/>
    </xf>
    <xf numFmtId="166" fontId="21" fillId="0" borderId="1" xfId="2"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21" fillId="0" borderId="0" xfId="0" applyFont="1" applyFill="1" applyBorder="1" applyAlignment="1">
      <alignment vertical="center" wrapText="1"/>
    </xf>
    <xf numFmtId="0" fontId="33" fillId="0" borderId="0" xfId="0" applyFont="1"/>
    <xf numFmtId="0" fontId="32" fillId="0" borderId="0" xfId="0" applyFont="1"/>
    <xf numFmtId="0" fontId="34" fillId="0" borderId="0" xfId="0" quotePrefix="1" applyFont="1" applyAlignment="1">
      <alignment horizontal="center"/>
    </xf>
    <xf numFmtId="0" fontId="6" fillId="0" borderId="0" xfId="0" applyFont="1" applyFill="1" applyBorder="1"/>
    <xf numFmtId="0" fontId="35" fillId="0" borderId="0" xfId="0" quotePrefix="1" applyFont="1" applyAlignment="1">
      <alignment horizontal="center" vertical="center"/>
    </xf>
    <xf numFmtId="0" fontId="21" fillId="0" borderId="0" xfId="0" applyFont="1" applyAlignment="1">
      <alignment vertical="center"/>
    </xf>
    <xf numFmtId="0" fontId="7" fillId="0" borderId="0" xfId="0" applyFont="1" applyAlignment="1">
      <alignment vertical="center"/>
    </xf>
    <xf numFmtId="0" fontId="28" fillId="0" borderId="0" xfId="0" applyFont="1" applyAlignment="1">
      <alignment horizontal="center" vertical="center" wrapText="1"/>
    </xf>
    <xf numFmtId="0" fontId="8" fillId="0" borderId="0" xfId="0" applyFont="1" applyAlignment="1">
      <alignment horizontal="center" vertical="center" wrapText="1"/>
    </xf>
    <xf numFmtId="0" fontId="33" fillId="0" borderId="0" xfId="0" applyFont="1" applyAlignment="1">
      <alignment horizontal="center" vertical="center"/>
    </xf>
    <xf numFmtId="0" fontId="32" fillId="0" borderId="0" xfId="0" applyFont="1" applyAlignment="1">
      <alignment horizontal="center" vertical="center"/>
    </xf>
    <xf numFmtId="0" fontId="0" fillId="0" borderId="0" xfId="0" applyAlignment="1">
      <alignment horizontal="center" vertical="center"/>
    </xf>
    <xf numFmtId="0" fontId="32" fillId="0" borderId="0" xfId="0" applyFont="1" applyFill="1" applyAlignment="1">
      <alignment vertical="center"/>
    </xf>
    <xf numFmtId="0" fontId="32" fillId="0" borderId="0" xfId="0" applyNumberFormat="1" applyFont="1"/>
    <xf numFmtId="0" fontId="40" fillId="0" borderId="0" xfId="0" quotePrefix="1" applyFont="1" applyFill="1" applyBorder="1" applyAlignment="1">
      <alignment horizontal="center"/>
    </xf>
    <xf numFmtId="0" fontId="32" fillId="0" borderId="0" xfId="0" applyNumberFormat="1" applyFont="1" applyFill="1" applyBorder="1"/>
    <xf numFmtId="0" fontId="32" fillId="8" borderId="0" xfId="0" applyFont="1" applyFill="1" applyBorder="1"/>
    <xf numFmtId="0" fontId="32" fillId="8" borderId="0" xfId="0" applyNumberFormat="1" applyFont="1" applyFill="1" applyBorder="1"/>
    <xf numFmtId="0" fontId="0" fillId="8" borderId="0" xfId="0" applyFill="1" applyBorder="1"/>
    <xf numFmtId="0" fontId="40" fillId="0" borderId="0" xfId="0" quotePrefix="1" applyFont="1" applyFill="1" applyAlignment="1">
      <alignment horizontal="center"/>
    </xf>
    <xf numFmtId="0" fontId="32" fillId="0" borderId="0" xfId="0" applyNumberFormat="1" applyFont="1" applyFill="1"/>
    <xf numFmtId="3" fontId="33" fillId="0" borderId="0" xfId="0" applyNumberFormat="1" applyFont="1" applyFill="1"/>
    <xf numFmtId="3" fontId="32" fillId="0" borderId="0" xfId="0" applyNumberFormat="1" applyFont="1" applyFill="1"/>
    <xf numFmtId="3" fontId="32" fillId="0" borderId="0" xfId="0" applyNumberFormat="1" applyFont="1"/>
    <xf numFmtId="3" fontId="32" fillId="0" borderId="0" xfId="0" applyNumberFormat="1" applyFont="1" applyFill="1" applyAlignment="1">
      <alignment horizontal="center" vertical="center"/>
    </xf>
    <xf numFmtId="3" fontId="32" fillId="0" borderId="0" xfId="0" applyNumberFormat="1" applyFont="1" applyFill="1" applyAlignment="1">
      <alignment vertical="center"/>
    </xf>
    <xf numFmtId="3" fontId="32" fillId="0" borderId="0" xfId="0" applyNumberFormat="1" applyFont="1" applyAlignment="1">
      <alignment vertical="center"/>
    </xf>
    <xf numFmtId="0" fontId="32" fillId="0" borderId="0" xfId="0" applyNumberFormat="1" applyFont="1" applyAlignment="1">
      <alignment vertical="center"/>
    </xf>
    <xf numFmtId="0" fontId="0" fillId="0" borderId="0" xfId="0" applyAlignment="1">
      <alignment vertical="center"/>
    </xf>
    <xf numFmtId="3" fontId="0" fillId="0" borderId="0" xfId="0" applyNumberFormat="1" applyAlignment="1">
      <alignment vertical="center"/>
    </xf>
    <xf numFmtId="3" fontId="32" fillId="0" borderId="0" xfId="0" applyNumberFormat="1" applyFont="1" applyFill="1" applyAlignment="1">
      <alignment horizontal="left" vertical="center"/>
    </xf>
    <xf numFmtId="3" fontId="41" fillId="0" borderId="0" xfId="0" applyNumberFormat="1" applyFont="1" applyAlignment="1">
      <alignment horizontal="center" vertical="center"/>
    </xf>
    <xf numFmtId="0" fontId="32" fillId="0" borderId="0" xfId="0" applyFont="1" applyFill="1" applyAlignment="1">
      <alignment horizontal="center" vertical="center"/>
    </xf>
    <xf numFmtId="0" fontId="32" fillId="0" borderId="0" xfId="0" applyFont="1" applyAlignment="1">
      <alignment vertical="center"/>
    </xf>
    <xf numFmtId="3" fontId="42" fillId="0" borderId="0" xfId="0" applyNumberFormat="1" applyFont="1" applyFill="1" applyAlignment="1">
      <alignment horizontal="center" vertical="center" wrapText="1"/>
    </xf>
    <xf numFmtId="3" fontId="42" fillId="0" borderId="0" xfId="0" applyNumberFormat="1" applyFont="1" applyAlignment="1">
      <alignment horizontal="center" vertical="center" wrapText="1"/>
    </xf>
    <xf numFmtId="3" fontId="0" fillId="0" borderId="0" xfId="0" applyNumberFormat="1"/>
    <xf numFmtId="3" fontId="43" fillId="0" borderId="0" xfId="0" applyNumberFormat="1" applyFont="1" applyFill="1" applyAlignment="1">
      <alignment horizontal="center" vertical="center" wrapText="1"/>
    </xf>
    <xf numFmtId="3" fontId="43" fillId="0" borderId="0" xfId="0" applyNumberFormat="1" applyFont="1" applyAlignment="1">
      <alignment horizontal="center" vertical="center" wrapText="1"/>
    </xf>
    <xf numFmtId="3" fontId="2" fillId="0" borderId="0" xfId="0" applyNumberFormat="1" applyFont="1" applyAlignment="1">
      <alignment horizontal="center" vertical="center"/>
    </xf>
    <xf numFmtId="0" fontId="42" fillId="0" borderId="0" xfId="0" applyFont="1" applyFill="1" applyBorder="1" applyAlignment="1">
      <alignment horizontal="center" vertical="center" wrapText="1"/>
    </xf>
    <xf numFmtId="0" fontId="42" fillId="0" borderId="0" xfId="0" applyFont="1" applyFill="1" applyAlignment="1">
      <alignment horizontal="center" vertical="center" wrapText="1"/>
    </xf>
    <xf numFmtId="0" fontId="32" fillId="0" borderId="0" xfId="0" applyFont="1" applyFill="1" applyAlignment="1">
      <alignment horizontal="center"/>
    </xf>
    <xf numFmtId="0" fontId="32" fillId="0" borderId="0" xfId="0" applyFont="1" applyFill="1"/>
    <xf numFmtId="1" fontId="42" fillId="0" borderId="0" xfId="0" applyNumberFormat="1" applyFont="1" applyFill="1" applyBorder="1" applyAlignment="1">
      <alignment horizontal="center" vertical="center" wrapText="1"/>
    </xf>
    <xf numFmtId="1" fontId="42" fillId="0" borderId="0" xfId="0" applyNumberFormat="1" applyFont="1" applyBorder="1" applyAlignment="1">
      <alignment horizontal="center" vertical="center" wrapText="1"/>
    </xf>
    <xf numFmtId="0" fontId="33" fillId="0" borderId="0" xfId="0" applyFont="1" applyFill="1" applyAlignment="1">
      <alignment horizontal="left"/>
    </xf>
    <xf numFmtId="0" fontId="44" fillId="0" borderId="0" xfId="0" applyFont="1" applyFill="1" applyBorder="1" applyAlignment="1">
      <alignment horizontal="center" vertical="center" wrapText="1"/>
    </xf>
    <xf numFmtId="0" fontId="4" fillId="0" borderId="0" xfId="0" applyFont="1" applyAlignment="1">
      <alignment horizontal="center" vertical="center"/>
    </xf>
    <xf numFmtId="0" fontId="36" fillId="0" borderId="0" xfId="0" quotePrefix="1" applyFont="1" applyFill="1" applyAlignment="1">
      <alignment horizontal="center" vertical="center"/>
    </xf>
    <xf numFmtId="0" fontId="5" fillId="0" borderId="0" xfId="0" applyFont="1" applyFill="1" applyBorder="1" applyAlignment="1">
      <alignment vertical="center"/>
    </xf>
    <xf numFmtId="3" fontId="12" fillId="8" borderId="1" xfId="0" applyNumberFormat="1" applyFont="1" applyFill="1" applyBorder="1" applyAlignment="1">
      <alignment horizontal="center" vertical="center"/>
    </xf>
    <xf numFmtId="1" fontId="12" fillId="8" borderId="1" xfId="0" applyNumberFormat="1" applyFont="1" applyFill="1" applyBorder="1" applyAlignment="1">
      <alignment horizontal="center" vertical="center"/>
    </xf>
    <xf numFmtId="3" fontId="12" fillId="8" borderId="9" xfId="0" applyNumberFormat="1" applyFont="1" applyFill="1" applyBorder="1" applyAlignment="1">
      <alignment horizontal="center" vertical="center"/>
    </xf>
    <xf numFmtId="1" fontId="12"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3" fontId="14" fillId="8"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3" fontId="0" fillId="0" borderId="1" xfId="0" applyNumberFormat="1" applyFont="1" applyFill="1" applyBorder="1" applyAlignment="1">
      <alignment horizontal="center" vertical="center"/>
    </xf>
    <xf numFmtId="1" fontId="0" fillId="0" borderId="1" xfId="0" applyNumberFormat="1" applyFill="1" applyBorder="1" applyAlignment="1">
      <alignment horizontal="center"/>
    </xf>
    <xf numFmtId="0" fontId="0" fillId="0" borderId="1" xfId="0" applyFill="1" applyBorder="1" applyAlignment="1">
      <alignment horizontal="center"/>
    </xf>
    <xf numFmtId="0" fontId="12" fillId="0" borderId="1" xfId="0" applyFont="1" applyFill="1" applyBorder="1" applyAlignment="1">
      <alignment horizontal="center" vertical="center" wrapText="1"/>
    </xf>
    <xf numFmtId="1" fontId="12" fillId="0" borderId="1" xfId="0" applyNumberFormat="1" applyFont="1" applyFill="1" applyBorder="1" applyAlignment="1">
      <alignment horizontal="center" vertical="center" wrapText="1"/>
    </xf>
    <xf numFmtId="0" fontId="18" fillId="0" borderId="0" xfId="0" applyFont="1" applyAlignment="1">
      <alignment horizontal="center" vertical="center"/>
    </xf>
    <xf numFmtId="1" fontId="4" fillId="0" borderId="1" xfId="0" applyNumberFormat="1" applyFont="1" applyFill="1" applyBorder="1" applyAlignment="1">
      <alignment horizontal="center" vertical="center" wrapText="1"/>
    </xf>
    <xf numFmtId="0" fontId="7" fillId="0" borderId="0" xfId="0" applyFont="1" applyFill="1" applyBorder="1" applyAlignment="1">
      <alignment vertical="center"/>
    </xf>
    <xf numFmtId="0" fontId="4" fillId="0" borderId="0" xfId="0" applyFont="1" applyFill="1" applyBorder="1" applyAlignment="1">
      <alignment horizontal="center" vertical="center"/>
    </xf>
    <xf numFmtId="0" fontId="0" fillId="0" borderId="0" xfId="0" applyNumberFormat="1" applyAlignment="1">
      <alignment vertical="center"/>
    </xf>
    <xf numFmtId="0" fontId="0" fillId="0" borderId="0" xfId="0" applyAlignment="1">
      <alignment vertical="center"/>
    </xf>
    <xf numFmtId="1"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39" fillId="8" borderId="0"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3" fontId="5" fillId="0" borderId="0"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4" fontId="5" fillId="0" borderId="0" xfId="0" applyNumberFormat="1" applyFont="1" applyFill="1" applyBorder="1" applyAlignment="1">
      <alignment horizontal="center" vertical="center"/>
    </xf>
    <xf numFmtId="0" fontId="5" fillId="0" borderId="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164" fontId="5" fillId="0" borderId="0"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 fillId="8" borderId="1" xfId="0" applyFont="1" applyFill="1" applyBorder="1" applyAlignment="1">
      <alignment horizontal="center" vertical="center" wrapText="1"/>
    </xf>
    <xf numFmtId="164" fontId="5" fillId="0" borderId="1" xfId="0" applyNumberFormat="1" applyFont="1" applyFill="1" applyBorder="1" applyAlignment="1">
      <alignment horizontal="center" vertical="center" wrapText="1"/>
    </xf>
    <xf numFmtId="0" fontId="5" fillId="0" borderId="0" xfId="0" quotePrefix="1"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3" fontId="7" fillId="0" borderId="1" xfId="0" applyNumberFormat="1" applyFont="1" applyBorder="1" applyAlignment="1">
      <alignment horizontal="center" vertical="center" wrapText="1"/>
    </xf>
    <xf numFmtId="164" fontId="5" fillId="0" borderId="1" xfId="0" quotePrefix="1" applyNumberFormat="1" applyFont="1" applyFill="1" applyBorder="1" applyAlignment="1">
      <alignment horizontal="center" vertical="center" wrapText="1"/>
    </xf>
    <xf numFmtId="0" fontId="32" fillId="0" borderId="0" xfId="0" applyFont="1" applyFill="1" applyAlignment="1">
      <alignment vertical="center"/>
    </xf>
    <xf numFmtId="0" fontId="32" fillId="0" borderId="0" xfId="0" applyNumberFormat="1" applyFont="1" applyFill="1" applyAlignment="1">
      <alignment vertical="center"/>
    </xf>
    <xf numFmtId="0" fontId="23" fillId="0" borderId="0" xfId="0" applyNumberFormat="1" applyFont="1" applyFill="1" applyAlignment="1">
      <alignment horizontal="left" vertical="center"/>
    </xf>
    <xf numFmtId="0" fontId="23" fillId="0" borderId="0" xfId="0" applyFont="1" applyAlignment="1">
      <alignment horizontal="center" vertical="center"/>
    </xf>
    <xf numFmtId="0" fontId="23" fillId="0" borderId="0" xfId="0" applyNumberFormat="1" applyFont="1" applyAlignment="1">
      <alignment horizontal="center" vertical="center"/>
    </xf>
    <xf numFmtId="0" fontId="23" fillId="0" borderId="0" xfId="0" applyNumberFormat="1" applyFont="1" applyFill="1" applyBorder="1" applyAlignment="1">
      <alignment horizontal="left" vertical="center"/>
    </xf>
    <xf numFmtId="0" fontId="38" fillId="8" borderId="0" xfId="0" applyFont="1" applyFill="1" applyBorder="1" applyAlignment="1">
      <alignment horizontal="center" vertical="center" wrapText="1"/>
    </xf>
    <xf numFmtId="0" fontId="38" fillId="8" borderId="0" xfId="0" applyNumberFormat="1" applyFont="1" applyFill="1" applyBorder="1" applyAlignment="1">
      <alignment horizontal="center" vertical="center" wrapText="1"/>
    </xf>
    <xf numFmtId="0" fontId="32" fillId="0" borderId="0" xfId="0" applyNumberFormat="1" applyFont="1" applyAlignment="1">
      <alignment vertical="center"/>
    </xf>
    <xf numFmtId="0" fontId="32" fillId="0" borderId="0" xfId="0" applyFont="1" applyAlignment="1">
      <alignment vertical="center"/>
    </xf>
    <xf numFmtId="3" fontId="2"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1" xfId="0" applyFont="1" applyBorder="1" applyAlignment="1">
      <alignment horizontal="center" wrapText="1"/>
    </xf>
    <xf numFmtId="1" fontId="0" fillId="0" borderId="1" xfId="0" applyNumberFormat="1" applyFont="1" applyFill="1" applyBorder="1" applyAlignment="1">
      <alignment horizontal="center" vertical="center" wrapText="1"/>
    </xf>
    <xf numFmtId="3" fontId="14" fillId="8" borderId="1" xfId="0" applyNumberFormat="1" applyFont="1" applyFill="1" applyBorder="1" applyAlignment="1">
      <alignment horizontal="center" vertical="center" wrapText="1"/>
    </xf>
    <xf numFmtId="3" fontId="8" fillId="8" borderId="1" xfId="0" applyNumberFormat="1" applyFont="1" applyFill="1" applyBorder="1" applyAlignment="1">
      <alignment horizontal="center" vertical="center"/>
    </xf>
    <xf numFmtId="0" fontId="37" fillId="0" borderId="0" xfId="0" quotePrefix="1" applyFont="1" applyFill="1" applyAlignment="1">
      <alignment horizontal="center" vertical="center"/>
    </xf>
    <xf numFmtId="0" fontId="37" fillId="0" borderId="0" xfId="0" quotePrefix="1" applyFont="1" applyFill="1" applyBorder="1" applyAlignment="1">
      <alignment horizontal="center" vertical="center" wrapText="1"/>
    </xf>
    <xf numFmtId="0" fontId="8" fillId="4" borderId="1" xfId="0" applyFont="1" applyFill="1" applyBorder="1" applyAlignment="1">
      <alignment horizontal="center" vertical="center" wrapText="1"/>
    </xf>
    <xf numFmtId="164" fontId="7" fillId="5" borderId="1" xfId="0" applyNumberFormat="1" applyFont="1" applyFill="1" applyBorder="1" applyAlignment="1">
      <alignment horizontal="center" vertical="center"/>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3" fontId="7" fillId="7"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0" borderId="1" xfId="0" applyFont="1" applyBorder="1" applyAlignment="1">
      <alignment horizontal="center" vertical="center" wrapText="1"/>
    </xf>
    <xf numFmtId="3" fontId="7" fillId="5" borderId="1" xfId="0" applyNumberFormat="1" applyFont="1" applyFill="1" applyBorder="1" applyAlignment="1">
      <alignment horizontal="center" vertical="center"/>
    </xf>
    <xf numFmtId="3" fontId="7" fillId="6" borderId="1" xfId="0" applyNumberFormat="1"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horizontal="center" vertical="center"/>
    </xf>
    <xf numFmtId="0" fontId="2" fillId="2" borderId="1" xfId="0" applyFont="1" applyFill="1" applyBorder="1" applyAlignment="1">
      <alignment horizontal="center" vertical="center"/>
    </xf>
    <xf numFmtId="0" fontId="9" fillId="4"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9" borderId="2" xfId="0" applyFont="1" applyFill="1" applyBorder="1" applyAlignment="1">
      <alignment horizontal="center" vertical="center" wrapText="1"/>
    </xf>
    <xf numFmtId="0" fontId="5" fillId="0" borderId="1" xfId="0" applyFont="1" applyBorder="1" applyAlignment="1">
      <alignment horizontal="center" vertical="center" wrapText="1"/>
    </xf>
    <xf numFmtId="164" fontId="5" fillId="0" borderId="1" xfId="0" applyNumberFormat="1"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1" fontId="28" fillId="0" borderId="0" xfId="0" applyNumberFormat="1" applyFont="1" applyFill="1" applyBorder="1" applyAlignment="1">
      <alignment horizontal="center" vertical="center" wrapText="1"/>
    </xf>
    <xf numFmtId="0" fontId="5" fillId="0" borderId="0" xfId="0" applyFont="1" applyFill="1" applyAlignment="1">
      <alignment horizontal="center" wrapText="1"/>
    </xf>
    <xf numFmtId="1" fontId="21" fillId="0" borderId="0" xfId="0" applyNumberFormat="1" applyFont="1" applyFill="1" applyBorder="1" applyAlignment="1">
      <alignment horizontal="center" vertical="center" wrapText="1"/>
    </xf>
    <xf numFmtId="0" fontId="17" fillId="0" borderId="0" xfId="0" applyFont="1" applyFill="1" applyBorder="1" applyAlignment="1">
      <alignment horizontal="center" vertical="center"/>
    </xf>
    <xf numFmtId="164" fontId="17" fillId="0" borderId="0" xfId="0" applyNumberFormat="1" applyFont="1" applyFill="1" applyBorder="1" applyAlignment="1">
      <alignment horizontal="center" vertical="center"/>
    </xf>
    <xf numFmtId="3" fontId="17" fillId="0" borderId="0" xfId="0" applyNumberFormat="1" applyFont="1" applyFill="1" applyBorder="1" applyAlignment="1">
      <alignment horizontal="center" vertical="center"/>
    </xf>
    <xf numFmtId="0" fontId="21"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55">
    <cellStyle name="20 % - Accent1" xfId="31" builtinId="30" customBuiltin="1"/>
    <cellStyle name="20 % - Accent2" xfId="35" builtinId="34" customBuiltin="1"/>
    <cellStyle name="20 % - Accent3" xfId="39" builtinId="38" customBuiltin="1"/>
    <cellStyle name="20 % - Accent4" xfId="43" builtinId="42" customBuiltin="1"/>
    <cellStyle name="20 % - Accent5" xfId="47" builtinId="46" customBuiltin="1"/>
    <cellStyle name="20 % - Accent6" xfId="51" builtinId="50" customBuiltin="1"/>
    <cellStyle name="40 % - Accent1" xfId="32" builtinId="31" customBuiltin="1"/>
    <cellStyle name="40 % - Accent2" xfId="36" builtinId="35" customBuiltin="1"/>
    <cellStyle name="40 % - Accent3" xfId="40" builtinId="39" customBuiltin="1"/>
    <cellStyle name="40 % - Accent4" xfId="44" builtinId="43" customBuiltin="1"/>
    <cellStyle name="40 % - Accent5" xfId="48" builtinId="47" customBuiltin="1"/>
    <cellStyle name="40 % - Accent6" xfId="52" builtinId="51" customBuiltin="1"/>
    <cellStyle name="60 % - Accent1" xfId="33" builtinId="32" customBuiltin="1"/>
    <cellStyle name="60 % - Accent2" xfId="37" builtinId="36" customBuiltin="1"/>
    <cellStyle name="60 % - Accent3" xfId="41" builtinId="40" customBuiltin="1"/>
    <cellStyle name="60 % - Accent4" xfId="45" builtinId="44" customBuiltin="1"/>
    <cellStyle name="60 % - Accent5" xfId="49" builtinId="48" customBuiltin="1"/>
    <cellStyle name="60 %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Avertissement" xfId="26" builtinId="11" customBuiltin="1"/>
    <cellStyle name="Calcul" xfId="23" builtinId="22" customBuiltin="1"/>
    <cellStyle name="Cellule liée" xfId="24" builtinId="24" customBuiltin="1"/>
    <cellStyle name="Commentaire" xfId="27" builtinId="10" customBuiltin="1"/>
    <cellStyle name="Entrée" xfId="21" builtinId="20" customBuiltin="1"/>
    <cellStyle name="Insatisfaisant" xfId="19" builtinId="27" customBuiltin="1"/>
    <cellStyle name="Lien hypertexte 2" xfId="3"/>
    <cellStyle name="Milliers 2" xfId="4"/>
    <cellStyle name="Neutre" xfId="20" builtinId="28" customBuiltin="1"/>
    <cellStyle name="Normal" xfId="0" builtinId="0"/>
    <cellStyle name="Normal 2" xfId="5"/>
    <cellStyle name="Normal 2 2" xfId="6"/>
    <cellStyle name="Normal 3" xfId="7"/>
    <cellStyle name="Normal 3 2" xfId="8"/>
    <cellStyle name="Normal 3 3" xfId="9"/>
    <cellStyle name="Normal 3 3 2" xfId="10"/>
    <cellStyle name="Normal 3 3 3" xfId="54"/>
    <cellStyle name="Pourcentage" xfId="1" builtinId="5"/>
    <cellStyle name="Pourcentage 2" xfId="2"/>
    <cellStyle name="Pourcentage 2 2" xfId="11"/>
    <cellStyle name="Pourcentage 3" xfId="12"/>
    <cellStyle name="Satisfaisant" xfId="18" builtinId="26" customBuiltin="1"/>
    <cellStyle name="Sortie" xfId="22" builtinId="21" customBuiltin="1"/>
    <cellStyle name="Texte explicatif" xfId="28" builtinId="53" customBuiltin="1"/>
    <cellStyle name="Titre" xfId="13" builtinId="15" customBuiltin="1"/>
    <cellStyle name="Titre 1" xfId="14" builtinId="16" customBuiltin="1"/>
    <cellStyle name="Titre 2" xfId="15" builtinId="17" customBuiltin="1"/>
    <cellStyle name="Titre 3" xfId="16" builtinId="18" customBuiltin="1"/>
    <cellStyle name="Titre 4" xfId="17" builtinId="19" customBuiltin="1"/>
    <cellStyle name="Total" xfId="29" builtinId="25" customBuiltin="1"/>
    <cellStyle name="Vérification" xfId="2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ssierTravail/JMB/UtilisationEau/Utilisation_Eau_Feuille%20de%20travail_20150324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ese traitement"/>
      <sheetName val="GPE_MDDELCC_2011"/>
      <sheetName val="GPE_MDDELCC_2012"/>
      <sheetName val="MAMROT_ORIG2012"/>
      <sheetName val="MAMROT_ORIG2011"/>
      <sheetName val="COBARIC_Questionnaire"/>
      <sheetName val="COBARIC_Questionnaire2"/>
      <sheetName val="COBARIC_Reseaux"/>
      <sheetName val="GPE_COBARIC"/>
      <sheetName val="FEUILLES CALCULS"/>
      <sheetName val="TABLEAU RAPPORT"/>
      <sheetName val="Calcul_Bassin_Chaudiere"/>
      <sheetName val="Feuil2"/>
      <sheetName val="ARC_MRC"/>
    </sheetNames>
    <sheetDataSet>
      <sheetData sheetId="0"/>
      <sheetData sheetId="1"/>
      <sheetData sheetId="2"/>
      <sheetData sheetId="3"/>
      <sheetData sheetId="4"/>
      <sheetData sheetId="5"/>
      <sheetData sheetId="6"/>
      <sheetData sheetId="7"/>
      <sheetData sheetId="8"/>
      <sheetData sheetId="9">
        <row r="162">
          <cell r="FD162">
            <v>7892940.9489741782</v>
          </cell>
          <cell r="FE162">
            <v>15913925.425008567</v>
          </cell>
          <cell r="FJ162">
            <v>0</v>
          </cell>
          <cell r="FK162">
            <v>48039033.936524153</v>
          </cell>
          <cell r="FQ162">
            <v>63952959.36153271</v>
          </cell>
          <cell r="FV162">
            <v>8262562.1587758232</v>
          </cell>
          <cell r="FW162">
            <v>13197880.904297017</v>
          </cell>
          <cell r="GB162">
            <v>8980198.2037500013</v>
          </cell>
          <cell r="GC162">
            <v>32171661.968016997</v>
          </cell>
          <cell r="GI162">
            <v>45369542.872314014</v>
          </cell>
          <cell r="GU162">
            <v>109322502.23384672</v>
          </cell>
        </row>
      </sheetData>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L299"/>
  <sheetViews>
    <sheetView tabSelected="1" zoomScale="60" zoomScaleNormal="60" workbookViewId="0">
      <pane xSplit="2" ySplit="6" topLeftCell="C7" activePane="bottomRight" state="frozen"/>
      <selection pane="topRight" activeCell="C1" sqref="C1"/>
      <selection pane="bottomLeft" activeCell="A7" sqref="A7"/>
      <selection pane="bottomRight"/>
    </sheetView>
  </sheetViews>
  <sheetFormatPr baseColWidth="10" defaultColWidth="17.28515625" defaultRowHeight="24" customHeight="1" x14ac:dyDescent="0.25"/>
  <cols>
    <col min="1" max="1" width="46.7109375" style="363" customWidth="1"/>
    <col min="2" max="2" width="27.42578125" style="2" customWidth="1"/>
    <col min="3" max="3" width="20.5703125" style="2" customWidth="1"/>
    <col min="4" max="4" width="24" style="2" customWidth="1"/>
    <col min="5" max="5" width="23.42578125" style="3" customWidth="1"/>
    <col min="6" max="6" width="16.85546875" style="4" customWidth="1"/>
    <col min="7" max="7" width="15.7109375" style="3" customWidth="1"/>
    <col min="8" max="8" width="18.85546875" style="5" customWidth="1"/>
    <col min="9" max="9" width="15.7109375" style="5" customWidth="1"/>
    <col min="10" max="10" width="24" style="6" customWidth="1"/>
    <col min="11" max="27" width="24" style="5" customWidth="1"/>
    <col min="28" max="28" width="17" style="6" customWidth="1"/>
    <col min="29" max="29" width="21.28515625" style="6" customWidth="1"/>
    <col min="30" max="31" width="20.28515625" style="7" customWidth="1"/>
    <col min="32" max="34" width="20.28515625" style="8" customWidth="1"/>
    <col min="35" max="35" width="16.140625" style="8" customWidth="1"/>
    <col min="36" max="36" width="13" style="9" customWidth="1"/>
    <col min="37" max="37" width="18.5703125" style="9" customWidth="1"/>
    <col min="38" max="38" width="13" style="9" customWidth="1"/>
    <col min="39" max="39" width="19.140625" style="9" customWidth="1"/>
    <col min="40" max="40" width="13" style="9" customWidth="1"/>
    <col min="41" max="41" width="18.42578125" style="9" customWidth="1"/>
    <col min="42" max="42" width="13" style="9" customWidth="1"/>
    <col min="43" max="43" width="17" style="9" customWidth="1"/>
    <col min="44" max="44" width="13" style="9" customWidth="1"/>
    <col min="45" max="45" width="16.140625" style="9" customWidth="1"/>
    <col min="46" max="46" width="17.7109375" style="9" customWidth="1"/>
    <col min="47" max="47" width="25.140625" style="9" customWidth="1"/>
    <col min="48" max="48" width="13" style="10" customWidth="1"/>
    <col min="49" max="50" width="13" style="9" customWidth="1"/>
    <col min="51" max="51" width="18.28515625" style="9" customWidth="1"/>
    <col min="52" max="52" width="13" style="9" customWidth="1"/>
    <col min="53" max="53" width="19.28515625" style="10" customWidth="1"/>
    <col min="54" max="54" width="16.7109375" style="9" customWidth="1"/>
    <col min="55" max="55" width="21" style="9" customWidth="1"/>
    <col min="56" max="56" width="16" style="9" customWidth="1"/>
    <col min="57" max="57" width="17.5703125" style="9" customWidth="1"/>
    <col min="58" max="58" width="15.28515625" style="9" customWidth="1"/>
    <col min="59" max="59" width="17.85546875" style="9" customWidth="1"/>
    <col min="60" max="61" width="17.140625" style="9" customWidth="1"/>
    <col min="62" max="62" width="16" style="9" customWidth="1"/>
    <col min="63" max="65" width="18.5703125" style="9" customWidth="1"/>
    <col min="66" max="75" width="16.140625" style="9" customWidth="1"/>
    <col min="76" max="76" width="16.140625" style="11" customWidth="1"/>
    <col min="77" max="91" width="19" style="2" customWidth="1"/>
    <col min="92" max="92" width="17.28515625" style="2"/>
    <col min="93" max="93" width="55.140625" style="2" customWidth="1"/>
    <col min="94" max="94" width="17.28515625" style="2"/>
    <col min="95" max="95" width="34.140625" style="2" customWidth="1"/>
    <col min="96" max="96" width="15" style="2" customWidth="1"/>
    <col min="97" max="97" width="14.7109375" style="2" customWidth="1"/>
    <col min="98" max="98" width="14.140625" style="2" customWidth="1"/>
    <col min="99" max="99" width="18.7109375" style="2" customWidth="1"/>
    <col min="100" max="100" width="20.85546875" style="2" customWidth="1"/>
    <col min="101" max="101" width="20.140625" style="2" customWidth="1"/>
    <col min="102" max="104" width="15.7109375" style="2" customWidth="1"/>
    <col min="105" max="105" width="18.5703125" style="2" customWidth="1"/>
    <col min="106" max="106" width="21.85546875" style="2" customWidth="1"/>
    <col min="107" max="107" width="16.5703125" style="2" customWidth="1"/>
    <col min="108" max="108" width="12.85546875" style="12" customWidth="1"/>
    <col min="109" max="109" width="14.7109375" style="12" customWidth="1"/>
    <col min="110" max="110" width="16.28515625" style="12" customWidth="1"/>
    <col min="111" max="114" width="17.28515625" style="13"/>
    <col min="115" max="118" width="17.28515625" style="12"/>
    <col min="119" max="119" width="26.140625" style="12" customWidth="1"/>
    <col min="120" max="16384" width="17.28515625" style="12"/>
  </cols>
  <sheetData>
    <row r="1" spans="1:114" ht="42.75" customHeight="1" x14ac:dyDescent="0.5">
      <c r="A1" s="1" t="s">
        <v>0</v>
      </c>
    </row>
    <row r="2" spans="1:114" ht="33.75" customHeight="1" x14ac:dyDescent="0.4">
      <c r="A2" s="14" t="s">
        <v>1</v>
      </c>
      <c r="C2" s="15"/>
      <c r="E2" s="16"/>
      <c r="F2" s="16"/>
      <c r="G2" s="16"/>
      <c r="H2" s="17"/>
      <c r="J2" s="3"/>
      <c r="K2" s="18"/>
      <c r="L2" s="18"/>
      <c r="M2" s="18"/>
      <c r="N2" s="18"/>
      <c r="O2" s="18"/>
      <c r="P2" s="18"/>
      <c r="Q2" s="18"/>
      <c r="R2" s="18"/>
      <c r="S2" s="18"/>
      <c r="T2" s="18"/>
      <c r="U2" s="18"/>
      <c r="V2" s="18"/>
      <c r="W2" s="18"/>
      <c r="X2" s="18"/>
      <c r="Y2" s="18"/>
      <c r="Z2" s="18"/>
      <c r="AA2" s="18"/>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20"/>
      <c r="BY2" s="15"/>
      <c r="BZ2" s="15"/>
      <c r="CA2" s="15"/>
      <c r="CB2" s="15"/>
      <c r="CC2" s="15"/>
      <c r="CD2" s="15"/>
      <c r="CE2" s="15"/>
      <c r="CF2" s="15"/>
      <c r="CG2" s="19"/>
      <c r="CH2" s="19"/>
      <c r="CI2" s="19"/>
      <c r="CJ2" s="19"/>
      <c r="CK2" s="21"/>
      <c r="CL2" s="21"/>
      <c r="CM2" s="21"/>
      <c r="CN2" s="21"/>
      <c r="CX2" s="22"/>
      <c r="CY2" s="22"/>
      <c r="CZ2" s="22"/>
      <c r="DA2" s="22"/>
      <c r="DB2" s="23"/>
      <c r="DC2" s="23"/>
      <c r="DD2" s="24"/>
      <c r="DE2" s="13"/>
      <c r="DG2" s="12"/>
      <c r="DH2" s="12"/>
      <c r="DI2" s="12"/>
      <c r="DJ2" s="12"/>
    </row>
    <row r="3" spans="1:114" ht="15" customHeight="1" x14ac:dyDescent="0.4">
      <c r="A3" s="14"/>
      <c r="C3" s="15"/>
      <c r="E3" s="16"/>
      <c r="F3" s="16"/>
      <c r="G3" s="16"/>
      <c r="H3" s="17"/>
      <c r="J3" s="3"/>
      <c r="K3" s="18"/>
      <c r="L3" s="18"/>
      <c r="M3" s="18"/>
      <c r="N3" s="18"/>
      <c r="O3" s="18"/>
      <c r="P3" s="18"/>
      <c r="Q3" s="18"/>
      <c r="R3" s="18"/>
      <c r="S3" s="18"/>
      <c r="T3" s="18"/>
      <c r="U3" s="18"/>
      <c r="V3" s="18"/>
      <c r="W3" s="18"/>
      <c r="X3" s="18"/>
      <c r="Y3" s="18"/>
      <c r="Z3" s="18"/>
      <c r="AA3" s="18"/>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20"/>
      <c r="BY3" s="15"/>
      <c r="BZ3" s="15"/>
      <c r="CA3" s="15"/>
      <c r="CB3" s="15"/>
      <c r="CC3" s="15"/>
      <c r="CD3" s="15"/>
      <c r="CE3" s="15"/>
      <c r="CF3" s="15"/>
      <c r="CG3" s="19"/>
      <c r="CH3" s="19"/>
      <c r="CI3" s="19"/>
      <c r="CJ3" s="19"/>
      <c r="CK3" s="21"/>
      <c r="CL3" s="21"/>
      <c r="CM3" s="21"/>
      <c r="CN3" s="21"/>
      <c r="CX3" s="22"/>
      <c r="CY3" s="22"/>
      <c r="CZ3" s="22"/>
      <c r="DA3" s="22"/>
      <c r="DB3" s="23"/>
      <c r="DC3" s="23"/>
      <c r="DD3" s="24"/>
      <c r="DE3" s="13"/>
      <c r="DG3" s="12"/>
      <c r="DH3" s="12"/>
      <c r="DI3" s="12"/>
      <c r="DJ3" s="12"/>
    </row>
    <row r="4" spans="1:114" s="33" customFormat="1" ht="67.5" customHeight="1" x14ac:dyDescent="0.25">
      <c r="A4" s="439"/>
      <c r="B4" s="440"/>
      <c r="C4" s="441" t="s">
        <v>2</v>
      </c>
      <c r="D4" s="441"/>
      <c r="E4" s="441"/>
      <c r="F4" s="441"/>
      <c r="G4" s="441"/>
      <c r="H4" s="441"/>
      <c r="I4" s="441"/>
      <c r="J4" s="441"/>
      <c r="K4" s="441"/>
      <c r="L4" s="429" t="s">
        <v>357</v>
      </c>
      <c r="M4" s="429"/>
      <c r="N4" s="429"/>
      <c r="O4" s="429" t="s">
        <v>355</v>
      </c>
      <c r="P4" s="429"/>
      <c r="Q4" s="430" t="s">
        <v>356</v>
      </c>
      <c r="R4" s="430"/>
      <c r="S4" s="25" t="s">
        <v>3</v>
      </c>
      <c r="T4" s="430" t="s">
        <v>4</v>
      </c>
      <c r="U4" s="430"/>
      <c r="V4" s="442" t="s">
        <v>5</v>
      </c>
      <c r="W4" s="442"/>
      <c r="X4" s="442"/>
      <c r="Y4" s="442"/>
      <c r="Z4" s="442"/>
      <c r="AA4" s="442"/>
      <c r="AB4" s="428" t="s">
        <v>6</v>
      </c>
      <c r="AC4" s="428"/>
      <c r="AD4" s="428"/>
      <c r="AE4" s="428"/>
      <c r="AF4" s="428"/>
      <c r="AG4" s="428"/>
      <c r="AH4" s="437" t="s">
        <v>7</v>
      </c>
      <c r="AI4" s="437"/>
      <c r="AJ4" s="437"/>
      <c r="AK4" s="437"/>
      <c r="AL4" s="437"/>
      <c r="AM4" s="437"/>
      <c r="AN4" s="437" t="s">
        <v>8</v>
      </c>
      <c r="AO4" s="437"/>
      <c r="AP4" s="437"/>
      <c r="AQ4" s="437"/>
      <c r="AR4" s="437"/>
      <c r="AS4" s="437"/>
      <c r="AT4" s="438" t="s">
        <v>9</v>
      </c>
      <c r="AU4" s="438"/>
      <c r="AV4" s="438"/>
      <c r="AW4" s="438"/>
      <c r="AX4" s="438"/>
      <c r="AY4" s="438"/>
      <c r="AZ4" s="438" t="s">
        <v>10</v>
      </c>
      <c r="BA4" s="438"/>
      <c r="BB4" s="438"/>
      <c r="BC4" s="438"/>
      <c r="BD4" s="438"/>
      <c r="BE4" s="438"/>
      <c r="BF4" s="438" t="s">
        <v>11</v>
      </c>
      <c r="BG4" s="438"/>
      <c r="BH4" s="438"/>
      <c r="BI4" s="438"/>
      <c r="BJ4" s="438"/>
      <c r="BK4" s="438"/>
      <c r="BL4" s="431" t="s">
        <v>12</v>
      </c>
      <c r="BM4" s="431"/>
      <c r="BN4" s="431"/>
      <c r="BO4" s="431"/>
      <c r="BP4" s="431" t="s">
        <v>13</v>
      </c>
      <c r="BQ4" s="431"/>
      <c r="BR4" s="431"/>
      <c r="BS4" s="431"/>
      <c r="BT4" s="431" t="s">
        <v>14</v>
      </c>
      <c r="BU4" s="431"/>
      <c r="BV4" s="431"/>
      <c r="BW4" s="431"/>
      <c r="BX4" s="26"/>
      <c r="BY4" s="432" t="s">
        <v>15</v>
      </c>
      <c r="BZ4" s="432"/>
      <c r="CA4" s="432"/>
      <c r="CB4" s="432"/>
      <c r="CC4" s="432"/>
      <c r="CD4" s="432"/>
      <c r="CE4" s="432"/>
      <c r="CF4" s="432"/>
      <c r="CG4" s="433" t="s">
        <v>16</v>
      </c>
      <c r="CH4" s="434"/>
      <c r="CI4" s="434"/>
      <c r="CJ4" s="434"/>
      <c r="CK4" s="434"/>
      <c r="CL4" s="434"/>
      <c r="CM4" s="435"/>
      <c r="CN4" s="27"/>
      <c r="CO4" s="28"/>
      <c r="CP4" s="29"/>
      <c r="CQ4" s="29"/>
      <c r="CR4" s="29"/>
      <c r="CS4" s="29"/>
      <c r="CT4" s="29"/>
      <c r="CU4" s="30"/>
      <c r="CV4" s="30"/>
      <c r="CW4" s="30"/>
      <c r="CX4" s="30"/>
      <c r="CY4" s="30"/>
      <c r="CZ4" s="30"/>
      <c r="DA4" s="31"/>
      <c r="DB4" s="31"/>
      <c r="DC4" s="31"/>
      <c r="DD4" s="31"/>
      <c r="DE4" s="32"/>
      <c r="DF4" s="32"/>
      <c r="DG4" s="32"/>
      <c r="DH4" s="32"/>
    </row>
    <row r="5" spans="1:114" s="45" customFormat="1" ht="145.5" customHeight="1" x14ac:dyDescent="0.25">
      <c r="A5" s="436" t="s">
        <v>17</v>
      </c>
      <c r="B5" s="436"/>
      <c r="C5" s="34" t="s">
        <v>18</v>
      </c>
      <c r="D5" s="35" t="s">
        <v>19</v>
      </c>
      <c r="E5" s="36" t="s">
        <v>20</v>
      </c>
      <c r="F5" s="36" t="s">
        <v>21</v>
      </c>
      <c r="G5" s="36" t="s">
        <v>22</v>
      </c>
      <c r="H5" s="37" t="s">
        <v>23</v>
      </c>
      <c r="I5" s="37" t="s">
        <v>24</v>
      </c>
      <c r="J5" s="35" t="s">
        <v>25</v>
      </c>
      <c r="K5" s="35" t="s">
        <v>26</v>
      </c>
      <c r="L5" s="372" t="s">
        <v>116</v>
      </c>
      <c r="M5" s="372" t="s">
        <v>117</v>
      </c>
      <c r="N5" s="372" t="s">
        <v>118</v>
      </c>
      <c r="O5" s="421" t="s">
        <v>119</v>
      </c>
      <c r="P5" s="387" t="s">
        <v>120</v>
      </c>
      <c r="Q5" s="386" t="s">
        <v>121</v>
      </c>
      <c r="R5" s="387" t="s">
        <v>120</v>
      </c>
      <c r="S5" s="38" t="s">
        <v>27</v>
      </c>
      <c r="T5" s="39" t="s">
        <v>28</v>
      </c>
      <c r="U5" s="39" t="s">
        <v>29</v>
      </c>
      <c r="V5" s="40" t="s">
        <v>30</v>
      </c>
      <c r="W5" s="40" t="s">
        <v>31</v>
      </c>
      <c r="X5" s="40" t="s">
        <v>32</v>
      </c>
      <c r="Y5" s="40" t="s">
        <v>33</v>
      </c>
      <c r="Z5" s="40" t="s">
        <v>34</v>
      </c>
      <c r="AA5" s="40" t="s">
        <v>35</v>
      </c>
      <c r="AB5" s="41" t="s">
        <v>122</v>
      </c>
      <c r="AC5" s="41" t="s">
        <v>123</v>
      </c>
      <c r="AD5" s="41" t="s">
        <v>124</v>
      </c>
      <c r="AE5" s="41" t="s">
        <v>36</v>
      </c>
      <c r="AF5" s="41" t="s">
        <v>37</v>
      </c>
      <c r="AG5" s="42" t="s">
        <v>38</v>
      </c>
      <c r="AH5" s="407" t="s">
        <v>122</v>
      </c>
      <c r="AI5" s="407" t="s">
        <v>123</v>
      </c>
      <c r="AJ5" s="407" t="s">
        <v>124</v>
      </c>
      <c r="AK5" s="41" t="s">
        <v>36</v>
      </c>
      <c r="AL5" s="41" t="s">
        <v>37</v>
      </c>
      <c r="AM5" s="43" t="s">
        <v>39</v>
      </c>
      <c r="AN5" s="407" t="s">
        <v>122</v>
      </c>
      <c r="AO5" s="407" t="s">
        <v>123</v>
      </c>
      <c r="AP5" s="407" t="s">
        <v>124</v>
      </c>
      <c r="AQ5" s="41" t="s">
        <v>36</v>
      </c>
      <c r="AR5" s="41" t="s">
        <v>37</v>
      </c>
      <c r="AS5" s="41" t="s">
        <v>40</v>
      </c>
      <c r="AT5" s="407" t="s">
        <v>122</v>
      </c>
      <c r="AU5" s="407" t="s">
        <v>123</v>
      </c>
      <c r="AV5" s="407" t="s">
        <v>124</v>
      </c>
      <c r="AW5" s="41" t="s">
        <v>36</v>
      </c>
      <c r="AX5" s="41" t="s">
        <v>37</v>
      </c>
      <c r="AY5" s="41" t="s">
        <v>41</v>
      </c>
      <c r="AZ5" s="407" t="s">
        <v>122</v>
      </c>
      <c r="BA5" s="407" t="s">
        <v>123</v>
      </c>
      <c r="BB5" s="407" t="s">
        <v>124</v>
      </c>
      <c r="BC5" s="41" t="s">
        <v>36</v>
      </c>
      <c r="BD5" s="41" t="s">
        <v>37</v>
      </c>
      <c r="BE5" s="41" t="s">
        <v>42</v>
      </c>
      <c r="BF5" s="407" t="s">
        <v>122</v>
      </c>
      <c r="BG5" s="407" t="s">
        <v>123</v>
      </c>
      <c r="BH5" s="407" t="s">
        <v>124</v>
      </c>
      <c r="BI5" s="41" t="s">
        <v>36</v>
      </c>
      <c r="BJ5" s="41" t="s">
        <v>37</v>
      </c>
      <c r="BK5" s="41" t="s">
        <v>43</v>
      </c>
      <c r="BL5" s="41" t="s">
        <v>44</v>
      </c>
      <c r="BM5" s="41" t="s">
        <v>36</v>
      </c>
      <c r="BN5" s="41" t="s">
        <v>37</v>
      </c>
      <c r="BO5" s="34" t="s">
        <v>45</v>
      </c>
      <c r="BP5" s="41" t="s">
        <v>44</v>
      </c>
      <c r="BQ5" s="41" t="s">
        <v>36</v>
      </c>
      <c r="BR5" s="41" t="s">
        <v>37</v>
      </c>
      <c r="BS5" s="34" t="s">
        <v>46</v>
      </c>
      <c r="BT5" s="41" t="s">
        <v>44</v>
      </c>
      <c r="BU5" s="41" t="s">
        <v>36</v>
      </c>
      <c r="BV5" s="41" t="s">
        <v>37</v>
      </c>
      <c r="BW5" s="34" t="s">
        <v>47</v>
      </c>
      <c r="BX5" s="44"/>
      <c r="BY5" s="36" t="s">
        <v>48</v>
      </c>
      <c r="BZ5" s="36" t="s">
        <v>49</v>
      </c>
      <c r="CA5" s="36" t="s">
        <v>50</v>
      </c>
      <c r="CB5" s="36" t="s">
        <v>51</v>
      </c>
      <c r="CC5" s="36" t="s">
        <v>52</v>
      </c>
      <c r="CD5" s="36" t="s">
        <v>53</v>
      </c>
      <c r="CE5" s="36" t="s">
        <v>54</v>
      </c>
      <c r="CF5" s="36" t="s">
        <v>55</v>
      </c>
      <c r="CG5" s="36" t="s">
        <v>56</v>
      </c>
      <c r="CH5" s="36" t="s">
        <v>57</v>
      </c>
      <c r="CI5" s="36" t="s">
        <v>58</v>
      </c>
      <c r="CJ5" s="36" t="s">
        <v>59</v>
      </c>
      <c r="CK5" s="36" t="s">
        <v>60</v>
      </c>
      <c r="CL5" s="36" t="s">
        <v>61</v>
      </c>
      <c r="CM5" s="36" t="s">
        <v>62</v>
      </c>
      <c r="CN5" s="27"/>
      <c r="CO5" s="447" t="s">
        <v>63</v>
      </c>
      <c r="CP5" s="447"/>
      <c r="CQ5" s="447"/>
      <c r="CR5" s="447"/>
      <c r="CS5" s="447"/>
      <c r="CT5" s="447"/>
      <c r="CU5" s="447"/>
      <c r="CV5" s="447"/>
      <c r="CW5" s="447"/>
      <c r="CX5" s="447"/>
      <c r="CY5" s="447"/>
      <c r="CZ5" s="447"/>
      <c r="DA5" s="444" t="s">
        <v>64</v>
      </c>
      <c r="DB5" s="444"/>
      <c r="DC5" s="444"/>
      <c r="DD5" s="444"/>
    </row>
    <row r="6" spans="1:114" s="45" customFormat="1" ht="99.75" customHeight="1" x14ac:dyDescent="0.25">
      <c r="A6" s="445" t="s">
        <v>65</v>
      </c>
      <c r="B6" s="445"/>
      <c r="C6" s="46" t="s">
        <v>65</v>
      </c>
      <c r="D6" s="46" t="s">
        <v>66</v>
      </c>
      <c r="E6" s="47" t="s">
        <v>67</v>
      </c>
      <c r="F6" s="47" t="s">
        <v>358</v>
      </c>
      <c r="G6" s="47"/>
      <c r="H6" s="47" t="s">
        <v>68</v>
      </c>
      <c r="I6" s="48" t="s">
        <v>69</v>
      </c>
      <c r="J6" s="46" t="s">
        <v>70</v>
      </c>
      <c r="K6" s="48" t="s">
        <v>71</v>
      </c>
      <c r="L6" s="371" t="s">
        <v>363</v>
      </c>
      <c r="M6" s="371" t="s">
        <v>363</v>
      </c>
      <c r="N6" s="371" t="s">
        <v>128</v>
      </c>
      <c r="O6" s="422" t="s">
        <v>362</v>
      </c>
      <c r="P6" s="388" t="s">
        <v>129</v>
      </c>
      <c r="Q6" s="422" t="s">
        <v>130</v>
      </c>
      <c r="R6" s="388"/>
      <c r="S6" s="49" t="s">
        <v>364</v>
      </c>
      <c r="T6" s="49" t="s">
        <v>364</v>
      </c>
      <c r="U6" s="49" t="s">
        <v>364</v>
      </c>
      <c r="V6" s="40" t="s">
        <v>365</v>
      </c>
      <c r="W6" s="40" t="s">
        <v>365</v>
      </c>
      <c r="X6" s="40" t="s">
        <v>365</v>
      </c>
      <c r="Y6" s="40" t="s">
        <v>365</v>
      </c>
      <c r="Z6" s="40" t="s">
        <v>365</v>
      </c>
      <c r="AA6" s="40" t="s">
        <v>365</v>
      </c>
      <c r="AB6" s="50" t="s">
        <v>368</v>
      </c>
      <c r="AC6" s="50" t="s">
        <v>367</v>
      </c>
      <c r="AD6" s="51" t="s">
        <v>366</v>
      </c>
      <c r="AE6" s="408" t="s">
        <v>371</v>
      </c>
      <c r="AF6" s="408" t="s">
        <v>372</v>
      </c>
      <c r="AG6" s="408" t="s">
        <v>366</v>
      </c>
      <c r="AH6" s="404" t="s">
        <v>368</v>
      </c>
      <c r="AI6" s="404" t="s">
        <v>367</v>
      </c>
      <c r="AJ6" s="408" t="s">
        <v>366</v>
      </c>
      <c r="AK6" s="408" t="s">
        <v>371</v>
      </c>
      <c r="AL6" s="408" t="s">
        <v>372</v>
      </c>
      <c r="AM6" s="408" t="s">
        <v>366</v>
      </c>
      <c r="AN6" s="404" t="s">
        <v>368</v>
      </c>
      <c r="AO6" s="404" t="s">
        <v>367</v>
      </c>
      <c r="AP6" s="408" t="s">
        <v>366</v>
      </c>
      <c r="AQ6" s="408" t="s">
        <v>371</v>
      </c>
      <c r="AR6" s="408" t="s">
        <v>372</v>
      </c>
      <c r="AS6" s="408" t="s">
        <v>366</v>
      </c>
      <c r="AT6" s="404" t="s">
        <v>368</v>
      </c>
      <c r="AU6" s="404" t="s">
        <v>367</v>
      </c>
      <c r="AV6" s="408" t="s">
        <v>366</v>
      </c>
      <c r="AW6" s="408" t="s">
        <v>371</v>
      </c>
      <c r="AX6" s="408" t="s">
        <v>372</v>
      </c>
      <c r="AY6" s="408" t="s">
        <v>366</v>
      </c>
      <c r="AZ6" s="404" t="s">
        <v>368</v>
      </c>
      <c r="BA6" s="404" t="s">
        <v>367</v>
      </c>
      <c r="BB6" s="408" t="s">
        <v>366</v>
      </c>
      <c r="BC6" s="408" t="s">
        <v>371</v>
      </c>
      <c r="BD6" s="408" t="s">
        <v>372</v>
      </c>
      <c r="BE6" s="408" t="s">
        <v>366</v>
      </c>
      <c r="BF6" s="408" t="s">
        <v>366</v>
      </c>
      <c r="BG6" s="408" t="s">
        <v>366</v>
      </c>
      <c r="BH6" s="408" t="s">
        <v>366</v>
      </c>
      <c r="BI6" s="408" t="s">
        <v>366</v>
      </c>
      <c r="BJ6" s="408" t="s">
        <v>366</v>
      </c>
      <c r="BK6" s="408" t="s">
        <v>366</v>
      </c>
      <c r="BL6" s="408" t="s">
        <v>366</v>
      </c>
      <c r="BM6" s="408" t="s">
        <v>366</v>
      </c>
      <c r="BN6" s="408" t="s">
        <v>366</v>
      </c>
      <c r="BO6" s="408" t="s">
        <v>366</v>
      </c>
      <c r="BP6" s="408" t="s">
        <v>366</v>
      </c>
      <c r="BQ6" s="408" t="s">
        <v>366</v>
      </c>
      <c r="BR6" s="408" t="s">
        <v>366</v>
      </c>
      <c r="BS6" s="408" t="s">
        <v>366</v>
      </c>
      <c r="BT6" s="408" t="s">
        <v>366</v>
      </c>
      <c r="BU6" s="408" t="s">
        <v>366</v>
      </c>
      <c r="BV6" s="408" t="s">
        <v>366</v>
      </c>
      <c r="BW6" s="408" t="s">
        <v>366</v>
      </c>
      <c r="BX6" s="52"/>
      <c r="BY6" s="53" t="s">
        <v>72</v>
      </c>
      <c r="BZ6" s="53" t="s">
        <v>73</v>
      </c>
      <c r="CA6" s="53" t="s">
        <v>72</v>
      </c>
      <c r="CB6" s="53" t="s">
        <v>74</v>
      </c>
      <c r="CC6" s="53" t="s">
        <v>75</v>
      </c>
      <c r="CD6" s="53" t="s">
        <v>76</v>
      </c>
      <c r="CE6" s="53" t="s">
        <v>77</v>
      </c>
      <c r="CF6" s="53" t="s">
        <v>78</v>
      </c>
      <c r="CG6" s="53" t="s">
        <v>79</v>
      </c>
      <c r="CH6" s="53" t="s">
        <v>80</v>
      </c>
      <c r="CI6" s="53" t="s">
        <v>81</v>
      </c>
      <c r="CJ6" s="53" t="s">
        <v>82</v>
      </c>
      <c r="CK6" s="53" t="s">
        <v>83</v>
      </c>
      <c r="CL6" s="53" t="s">
        <v>84</v>
      </c>
      <c r="CM6" s="53" t="s">
        <v>85</v>
      </c>
      <c r="CN6" s="54"/>
      <c r="CO6" s="47" t="s">
        <v>17</v>
      </c>
      <c r="CP6" s="47" t="s">
        <v>86</v>
      </c>
      <c r="CQ6" s="47" t="s">
        <v>87</v>
      </c>
      <c r="CR6" s="47" t="s">
        <v>88</v>
      </c>
      <c r="CS6" s="47" t="s">
        <v>89</v>
      </c>
      <c r="CT6" s="55" t="s">
        <v>90</v>
      </c>
      <c r="CU6" s="55" t="s">
        <v>91</v>
      </c>
      <c r="CV6" s="48" t="s">
        <v>92</v>
      </c>
      <c r="CW6" s="48" t="s">
        <v>93</v>
      </c>
      <c r="CX6" s="56" t="s">
        <v>94</v>
      </c>
      <c r="CY6" s="56" t="s">
        <v>95</v>
      </c>
      <c r="CZ6" s="56" t="s">
        <v>96</v>
      </c>
      <c r="DA6" s="47" t="s">
        <v>97</v>
      </c>
      <c r="DB6" s="47" t="s">
        <v>98</v>
      </c>
      <c r="DC6" s="47" t="s">
        <v>99</v>
      </c>
      <c r="DD6" s="47" t="s">
        <v>100</v>
      </c>
    </row>
    <row r="7" spans="1:114" s="45" customFormat="1" ht="27.75" customHeight="1" x14ac:dyDescent="0.25">
      <c r="A7" s="446" t="s">
        <v>101</v>
      </c>
      <c r="B7" s="446"/>
      <c r="C7" s="50">
        <v>1875.76230470312</v>
      </c>
      <c r="D7" s="57">
        <v>51820</v>
      </c>
      <c r="E7" s="58" t="s">
        <v>102</v>
      </c>
      <c r="F7" s="58" t="s">
        <v>102</v>
      </c>
      <c r="G7" s="58" t="s">
        <v>102</v>
      </c>
      <c r="H7" s="48">
        <v>5615279.2380464487</v>
      </c>
      <c r="I7" s="48">
        <v>3459742.7462499999</v>
      </c>
      <c r="J7" s="57">
        <v>38404.638999999996</v>
      </c>
      <c r="K7" s="48">
        <v>13415.361000000003</v>
      </c>
      <c r="L7" s="370">
        <v>534720</v>
      </c>
      <c r="M7" s="370">
        <v>915174</v>
      </c>
      <c r="N7" s="370">
        <v>1449894</v>
      </c>
      <c r="O7" s="379">
        <v>73000</v>
      </c>
      <c r="P7" s="379" t="s">
        <v>102</v>
      </c>
      <c r="Q7" s="379">
        <v>5285.5191256830603</v>
      </c>
      <c r="R7" s="379" t="s">
        <v>102</v>
      </c>
      <c r="S7" s="59">
        <f t="shared" ref="S7:U15" si="0">SUMIF($F$5:$F$139,$DY7,S$5:S$139)</f>
        <v>2073849.3912483333</v>
      </c>
      <c r="T7" s="59">
        <f t="shared" si="0"/>
        <v>4956.6000000000004</v>
      </c>
      <c r="U7" s="59">
        <f t="shared" si="0"/>
        <v>61610.975000000006</v>
      </c>
      <c r="V7" s="60" t="s">
        <v>102</v>
      </c>
      <c r="W7" s="60" t="s">
        <v>102</v>
      </c>
      <c r="X7" s="60" t="s">
        <v>102</v>
      </c>
      <c r="Y7" s="60" t="s">
        <v>102</v>
      </c>
      <c r="Z7" s="60" t="s">
        <v>102</v>
      </c>
      <c r="AA7" s="60" t="s">
        <v>102</v>
      </c>
      <c r="AB7" s="57">
        <v>1139.9151748325742</v>
      </c>
      <c r="AC7" s="57">
        <v>0</v>
      </c>
      <c r="AD7" s="57">
        <v>1139.9151748325742</v>
      </c>
      <c r="AE7" s="57">
        <v>1840488.3308140626</v>
      </c>
      <c r="AF7" s="57">
        <v>2280335.8770179385</v>
      </c>
      <c r="AG7" s="57">
        <v>4121964.1230068337</v>
      </c>
      <c r="AH7" s="57">
        <v>196124.54230782689</v>
      </c>
      <c r="AI7" s="57">
        <v>0</v>
      </c>
      <c r="AJ7" s="57">
        <v>196124.54230782689</v>
      </c>
      <c r="AK7" s="57">
        <v>915174</v>
      </c>
      <c r="AL7" s="57">
        <v>0</v>
      </c>
      <c r="AM7" s="57">
        <v>1111298.5423078272</v>
      </c>
      <c r="AN7" s="57">
        <v>197264.45748265949</v>
      </c>
      <c r="AO7" s="57">
        <v>0</v>
      </c>
      <c r="AP7" s="57">
        <v>197264.45748265949</v>
      </c>
      <c r="AQ7" s="57">
        <v>2755662.3308140626</v>
      </c>
      <c r="AR7" s="57">
        <v>2280335.8770179385</v>
      </c>
      <c r="AS7" s="57">
        <v>5233262.6653146604</v>
      </c>
      <c r="AT7" s="57">
        <v>7016.4253451674267</v>
      </c>
      <c r="AU7" s="57">
        <v>5285.5191256830603</v>
      </c>
      <c r="AV7" s="57">
        <v>12301.944470850485</v>
      </c>
      <c r="AW7" s="57">
        <v>301606.30133670237</v>
      </c>
      <c r="AX7" s="57">
        <v>1179406.8692320616</v>
      </c>
      <c r="AY7" s="57">
        <v>1493315.1150396145</v>
      </c>
      <c r="AZ7" s="57">
        <v>38126.847395980636</v>
      </c>
      <c r="BA7" s="57">
        <v>925492.63135840755</v>
      </c>
      <c r="BB7" s="57">
        <v>963619.47875438817</v>
      </c>
      <c r="BC7" s="57">
        <v>534720</v>
      </c>
      <c r="BD7" s="57">
        <v>1224151.6912500004</v>
      </c>
      <c r="BE7" s="57">
        <v>2722491.1700043888</v>
      </c>
      <c r="BF7" s="57">
        <v>45143.272741148066</v>
      </c>
      <c r="BG7" s="57">
        <v>930778.15048409055</v>
      </c>
      <c r="BH7" s="57">
        <v>975921.42322523869</v>
      </c>
      <c r="BI7" s="57">
        <v>836326.30133670231</v>
      </c>
      <c r="BJ7" s="57">
        <v>2403558.5604820619</v>
      </c>
      <c r="BK7" s="57">
        <v>4215806.2850440033</v>
      </c>
      <c r="BL7" s="57">
        <v>13441.85964568306</v>
      </c>
      <c r="BM7" s="57">
        <v>2142094.6321507646</v>
      </c>
      <c r="BN7" s="57">
        <v>3459742.7462500003</v>
      </c>
      <c r="BO7" s="57">
        <v>5615279.2380464487</v>
      </c>
      <c r="BP7" s="57">
        <v>1159744.0210622146</v>
      </c>
      <c r="BQ7" s="57">
        <v>1449894</v>
      </c>
      <c r="BR7" s="57">
        <v>1224151.6912500004</v>
      </c>
      <c r="BS7" s="57">
        <v>3833789.7123122155</v>
      </c>
      <c r="BT7" s="57">
        <v>1173185.8807078979</v>
      </c>
      <c r="BU7" s="57">
        <v>3591988.6321507646</v>
      </c>
      <c r="BV7" s="57">
        <v>4683894.4375</v>
      </c>
      <c r="BW7" s="57">
        <v>9449068.9503586628</v>
      </c>
      <c r="BX7" s="11"/>
      <c r="BY7" s="61">
        <v>0.51315387068478568</v>
      </c>
      <c r="BZ7" s="61">
        <v>0.4461610246673014</v>
      </c>
      <c r="CA7" s="61">
        <v>0.51315387068478568</v>
      </c>
      <c r="CB7" s="61">
        <v>0.83185575216466956</v>
      </c>
      <c r="CC7" s="61">
        <v>0.23283099892104547</v>
      </c>
      <c r="CD7" s="61">
        <v>0.57013021898300398</v>
      </c>
      <c r="CE7" s="61">
        <v>0.23149104992974134</v>
      </c>
      <c r="CF7" s="61">
        <v>0.19837873108725465</v>
      </c>
      <c r="CG7" s="62">
        <v>0.55383897533269866</v>
      </c>
      <c r="CH7" s="62">
        <v>0.48684612931521443</v>
      </c>
      <c r="CI7" s="62">
        <v>0.16814424783533069</v>
      </c>
      <c r="CJ7" s="62">
        <v>0.76716900107895458</v>
      </c>
      <c r="CK7" s="62">
        <v>0.43573885410562108</v>
      </c>
      <c r="CL7" s="62">
        <v>3.7694354382420164E-2</v>
      </c>
      <c r="CM7" s="62">
        <v>0.52656679151195884</v>
      </c>
      <c r="CN7" s="27"/>
      <c r="CO7" s="57" t="s">
        <v>101</v>
      </c>
      <c r="CP7" s="63">
        <v>51820</v>
      </c>
      <c r="CQ7" s="63">
        <v>38404.638999999996</v>
      </c>
      <c r="CR7" s="63">
        <v>1875.76230470312</v>
      </c>
      <c r="CS7" s="64">
        <v>9.4490689503586633</v>
      </c>
      <c r="CT7" s="65">
        <v>51.315387068478572</v>
      </c>
      <c r="CU7" s="65">
        <v>4848826.3062439729</v>
      </c>
      <c r="CV7" s="65">
        <v>59.426799270348297</v>
      </c>
      <c r="CW7" s="65">
        <v>40.573200729651724</v>
      </c>
      <c r="CX7" s="66">
        <v>23.149104992974134</v>
      </c>
      <c r="CY7" s="66">
        <v>19.837873108725464</v>
      </c>
      <c r="CZ7" s="66">
        <v>57.013021898300394</v>
      </c>
      <c r="DA7" s="67">
        <v>182.34405539094294</v>
      </c>
      <c r="DB7" s="67">
        <v>146.21356649248673</v>
      </c>
      <c r="DC7" s="67">
        <v>285.77611234704864</v>
      </c>
      <c r="DD7" s="67">
        <v>81.354810595214261</v>
      </c>
      <c r="DE7" s="68"/>
      <c r="DF7" s="68"/>
      <c r="DG7" s="68"/>
      <c r="DH7" s="68"/>
    </row>
    <row r="8" spans="1:114" s="45" customFormat="1" ht="27.75" customHeight="1" x14ac:dyDescent="0.25">
      <c r="A8" s="446" t="s">
        <v>103</v>
      </c>
      <c r="B8" s="446"/>
      <c r="C8" s="50">
        <v>1781.3612780132</v>
      </c>
      <c r="D8" s="57">
        <v>36133</v>
      </c>
      <c r="E8" s="58" t="s">
        <v>102</v>
      </c>
      <c r="F8" s="58" t="s">
        <v>102</v>
      </c>
      <c r="G8" s="58" t="s">
        <v>102</v>
      </c>
      <c r="H8" s="48">
        <v>4771358.3051580694</v>
      </c>
      <c r="I8" s="48">
        <v>2017107.7125000001</v>
      </c>
      <c r="J8" s="57">
        <v>22325.530000000006</v>
      </c>
      <c r="K8" s="48">
        <v>13807.470000000001</v>
      </c>
      <c r="L8" s="370">
        <v>137845.20000000001</v>
      </c>
      <c r="M8" s="370">
        <v>15700956</v>
      </c>
      <c r="N8" s="370">
        <v>15838801.199999999</v>
      </c>
      <c r="O8" s="379">
        <v>86400.000012000004</v>
      </c>
      <c r="P8" s="379" t="s">
        <v>102</v>
      </c>
      <c r="Q8" s="379">
        <v>0</v>
      </c>
      <c r="R8" s="379" t="s">
        <v>102</v>
      </c>
      <c r="S8" s="59">
        <f t="shared" si="0"/>
        <v>2073849.3912483333</v>
      </c>
      <c r="T8" s="59">
        <f t="shared" si="0"/>
        <v>4956.6000000000004</v>
      </c>
      <c r="U8" s="59">
        <f t="shared" si="0"/>
        <v>61610.975000000006</v>
      </c>
      <c r="V8" s="60" t="s">
        <v>102</v>
      </c>
      <c r="W8" s="60" t="s">
        <v>102</v>
      </c>
      <c r="X8" s="60" t="s">
        <v>102</v>
      </c>
      <c r="Y8" s="60" t="s">
        <v>102</v>
      </c>
      <c r="Z8" s="60" t="s">
        <v>102</v>
      </c>
      <c r="AA8" s="60" t="s">
        <v>102</v>
      </c>
      <c r="AB8" s="57">
        <v>772.04887500000018</v>
      </c>
      <c r="AC8" s="57">
        <v>0</v>
      </c>
      <c r="AD8" s="57">
        <v>772.04887500000018</v>
      </c>
      <c r="AE8" s="57">
        <v>1553801.2761250001</v>
      </c>
      <c r="AF8" s="57">
        <v>576296.67499999993</v>
      </c>
      <c r="AG8" s="57">
        <v>2130870</v>
      </c>
      <c r="AH8" s="57">
        <v>41620.748599999992</v>
      </c>
      <c r="AI8" s="57">
        <v>0</v>
      </c>
      <c r="AJ8" s="57">
        <v>41620.748599999992</v>
      </c>
      <c r="AK8" s="57">
        <v>15700956</v>
      </c>
      <c r="AL8" s="57">
        <v>0</v>
      </c>
      <c r="AM8" s="57">
        <v>15742576.748600002</v>
      </c>
      <c r="AN8" s="57">
        <v>42392.797474999992</v>
      </c>
      <c r="AO8" s="57">
        <v>0</v>
      </c>
      <c r="AP8" s="57">
        <v>42392.797474999992</v>
      </c>
      <c r="AQ8" s="57">
        <v>17254757.276124999</v>
      </c>
      <c r="AR8" s="57">
        <v>576296.67499999993</v>
      </c>
      <c r="AS8" s="57">
        <v>17873446.748600002</v>
      </c>
      <c r="AT8" s="57">
        <v>1565.6989999999998</v>
      </c>
      <c r="AU8" s="57">
        <v>0</v>
      </c>
      <c r="AV8" s="57">
        <v>1565.6989999999998</v>
      </c>
      <c r="AW8" s="57">
        <v>1198111.5686580688</v>
      </c>
      <c r="AX8" s="57">
        <v>1440811.0375000001</v>
      </c>
      <c r="AY8" s="57">
        <v>2640488.3051580694</v>
      </c>
      <c r="AZ8" s="57">
        <v>10203.152399999997</v>
      </c>
      <c r="BA8" s="57">
        <v>3353657.6045501702</v>
      </c>
      <c r="BB8" s="57">
        <v>3363860.7569501698</v>
      </c>
      <c r="BC8" s="57">
        <v>137845.20000000001</v>
      </c>
      <c r="BD8" s="57">
        <v>1259931.6375</v>
      </c>
      <c r="BE8" s="57">
        <v>4761637.5944501702</v>
      </c>
      <c r="BF8" s="57">
        <v>11768.851399999998</v>
      </c>
      <c r="BG8" s="57">
        <v>3353657.6045501702</v>
      </c>
      <c r="BH8" s="57">
        <v>3365426.4559501703</v>
      </c>
      <c r="BI8" s="57">
        <v>1335956.768658069</v>
      </c>
      <c r="BJ8" s="57">
        <v>2700742.6750000003</v>
      </c>
      <c r="BK8" s="57">
        <v>7402125.8996082386</v>
      </c>
      <c r="BL8" s="57">
        <v>2337.747875</v>
      </c>
      <c r="BM8" s="57">
        <v>2751912.8447830696</v>
      </c>
      <c r="BN8" s="57">
        <v>2017107.7125000001</v>
      </c>
      <c r="BO8" s="57">
        <v>4771358.3051580694</v>
      </c>
      <c r="BP8" s="57">
        <v>3405481.5055501708</v>
      </c>
      <c r="BQ8" s="57">
        <v>15838801.199999999</v>
      </c>
      <c r="BR8" s="57">
        <v>1259931.6375</v>
      </c>
      <c r="BS8" s="57">
        <v>20504214.343050167</v>
      </c>
      <c r="BT8" s="57">
        <v>3407819.2534251697</v>
      </c>
      <c r="BU8" s="57">
        <v>18590714.044783071</v>
      </c>
      <c r="BV8" s="57">
        <v>3277039.35</v>
      </c>
      <c r="BW8" s="57">
        <v>25275572.648208238</v>
      </c>
      <c r="BX8" s="11"/>
      <c r="BY8" s="61">
        <v>0.82414105738461774</v>
      </c>
      <c r="BZ8" s="61">
        <v>0.29285690190417779</v>
      </c>
      <c r="CA8" s="61">
        <v>0.82414105738461763</v>
      </c>
      <c r="CB8" s="61">
        <v>0.98756013910292018</v>
      </c>
      <c r="CC8" s="61">
        <v>7.186150921583162E-2</v>
      </c>
      <c r="CD8" s="61">
        <v>0.3648604078921352</v>
      </c>
      <c r="CE8" s="61">
        <v>0.45465674342668061</v>
      </c>
      <c r="CF8" s="61">
        <v>0.1804828486811843</v>
      </c>
      <c r="CG8" s="62">
        <v>0.70714309809582232</v>
      </c>
      <c r="CH8" s="62">
        <v>0.17585894261538237</v>
      </c>
      <c r="CI8" s="62">
        <v>1.2439860897079959E-2</v>
      </c>
      <c r="CJ8" s="62">
        <v>0.92813849078416821</v>
      </c>
      <c r="CK8" s="62">
        <v>3.2243175203190193E-2</v>
      </c>
      <c r="CL8" s="62">
        <v>2.3718311342674041E-3</v>
      </c>
      <c r="CM8" s="62">
        <v>0.96538499366254216</v>
      </c>
      <c r="CN8" s="27"/>
      <c r="CO8" s="57" t="s">
        <v>103</v>
      </c>
      <c r="CP8" s="63">
        <v>36133</v>
      </c>
      <c r="CQ8" s="63">
        <v>22325.530000000006</v>
      </c>
      <c r="CR8" s="63">
        <v>1781.3612780132</v>
      </c>
      <c r="CS8" s="64">
        <v>25.275572648208239</v>
      </c>
      <c r="CT8" s="65">
        <v>82.414105738461757</v>
      </c>
      <c r="CU8" s="65">
        <v>20830637.168296058</v>
      </c>
      <c r="CV8" s="65">
        <v>18.877349967761489</v>
      </c>
      <c r="CW8" s="65">
        <v>81.122650032238511</v>
      </c>
      <c r="CX8" s="66">
        <v>45.465674342668059</v>
      </c>
      <c r="CY8" s="66">
        <v>18.048284868118429</v>
      </c>
      <c r="CZ8" s="66">
        <v>36.486040789213519</v>
      </c>
      <c r="DA8" s="67">
        <v>699.51492121352328</v>
      </c>
      <c r="DB8" s="67">
        <v>213.71758274755709</v>
      </c>
      <c r="DC8" s="67">
        <v>1485.0087918387776</v>
      </c>
      <c r="DD8" s="67">
        <v>204.85777266233742</v>
      </c>
      <c r="DE8" s="68"/>
      <c r="DF8" s="68"/>
      <c r="DG8" s="68"/>
      <c r="DH8" s="68"/>
    </row>
    <row r="9" spans="1:114" s="45" customFormat="1" ht="27.75" customHeight="1" x14ac:dyDescent="0.25">
      <c r="A9" s="446" t="s">
        <v>104</v>
      </c>
      <c r="B9" s="446"/>
      <c r="C9" s="50">
        <v>911.87405781200016</v>
      </c>
      <c r="D9" s="57">
        <v>35936</v>
      </c>
      <c r="E9" s="58" t="s">
        <v>102</v>
      </c>
      <c r="F9" s="58" t="s">
        <v>102</v>
      </c>
      <c r="G9" s="58" t="s">
        <v>102</v>
      </c>
      <c r="H9" s="48">
        <v>3584772.87430494</v>
      </c>
      <c r="I9" s="48">
        <v>1810115.3</v>
      </c>
      <c r="J9" s="57">
        <v>19969.359999999997</v>
      </c>
      <c r="K9" s="48">
        <v>15966.64</v>
      </c>
      <c r="L9" s="370">
        <v>2958240</v>
      </c>
      <c r="M9" s="370">
        <v>17733644</v>
      </c>
      <c r="N9" s="370">
        <v>20691884</v>
      </c>
      <c r="O9" s="379">
        <v>189999.99999799998</v>
      </c>
      <c r="P9" s="379" t="s">
        <v>102</v>
      </c>
      <c r="Q9" s="379">
        <v>122.69385246499999</v>
      </c>
      <c r="R9" s="379" t="s">
        <v>102</v>
      </c>
      <c r="S9" s="59">
        <f t="shared" si="0"/>
        <v>2073849.3912483333</v>
      </c>
      <c r="T9" s="59">
        <f t="shared" si="0"/>
        <v>4956.6000000000004</v>
      </c>
      <c r="U9" s="59">
        <f t="shared" si="0"/>
        <v>61610.975000000006</v>
      </c>
      <c r="V9" s="60" t="s">
        <v>102</v>
      </c>
      <c r="W9" s="60" t="s">
        <v>102</v>
      </c>
      <c r="X9" s="60" t="s">
        <v>102</v>
      </c>
      <c r="Y9" s="60" t="s">
        <v>102</v>
      </c>
      <c r="Z9" s="60" t="s">
        <v>102</v>
      </c>
      <c r="AA9" s="60" t="s">
        <v>102</v>
      </c>
      <c r="AB9" s="57">
        <v>49.931449999999998</v>
      </c>
      <c r="AC9" s="57">
        <v>0</v>
      </c>
      <c r="AD9" s="57">
        <v>49.931449999999998</v>
      </c>
      <c r="AE9" s="57">
        <v>1240881.2570745903</v>
      </c>
      <c r="AF9" s="57">
        <v>919252.5</v>
      </c>
      <c r="AG9" s="57">
        <v>2160183.6885245903</v>
      </c>
      <c r="AH9" s="57">
        <v>11633.053400000001</v>
      </c>
      <c r="AI9" s="57">
        <v>0</v>
      </c>
      <c r="AJ9" s="57">
        <v>11633.053400000001</v>
      </c>
      <c r="AK9" s="57">
        <v>17733644</v>
      </c>
      <c r="AL9" s="57">
        <v>0</v>
      </c>
      <c r="AM9" s="57">
        <v>17745277.053400002</v>
      </c>
      <c r="AN9" s="57">
        <v>11682.984850000001</v>
      </c>
      <c r="AO9" s="57">
        <v>0</v>
      </c>
      <c r="AP9" s="57">
        <v>11682.984850000001</v>
      </c>
      <c r="AQ9" s="57">
        <v>18974525.257074591</v>
      </c>
      <c r="AR9" s="57">
        <v>919252.5</v>
      </c>
      <c r="AS9" s="57">
        <v>19905460.741924591</v>
      </c>
      <c r="AT9" s="57">
        <v>459.142875</v>
      </c>
      <c r="AU9" s="57">
        <v>122.69385246499999</v>
      </c>
      <c r="AV9" s="57">
        <v>581.83672746499997</v>
      </c>
      <c r="AW9" s="57">
        <v>533144.54905288457</v>
      </c>
      <c r="AX9" s="57">
        <v>890862.79999999993</v>
      </c>
      <c r="AY9" s="57">
        <v>1424589.1857803497</v>
      </c>
      <c r="AZ9" s="57">
        <v>3444.5787249999998</v>
      </c>
      <c r="BA9" s="57">
        <v>3118799.6485872399</v>
      </c>
      <c r="BB9" s="57">
        <v>3122244.2273122398</v>
      </c>
      <c r="BC9" s="57">
        <v>2958240</v>
      </c>
      <c r="BD9" s="57">
        <v>1456955.9000000001</v>
      </c>
      <c r="BE9" s="57">
        <v>7537440.1273122393</v>
      </c>
      <c r="BF9" s="57">
        <v>3903.7215999999999</v>
      </c>
      <c r="BG9" s="57">
        <v>3118922.3424397046</v>
      </c>
      <c r="BH9" s="57">
        <v>3122826.0640397049</v>
      </c>
      <c r="BI9" s="57">
        <v>3491384.5490528848</v>
      </c>
      <c r="BJ9" s="57">
        <v>2347818.7000000002</v>
      </c>
      <c r="BK9" s="57">
        <v>8962029.3130925894</v>
      </c>
      <c r="BL9" s="57">
        <v>631.76817746500001</v>
      </c>
      <c r="BM9" s="57">
        <v>1774025.8061274751</v>
      </c>
      <c r="BN9" s="57">
        <v>1810115.3</v>
      </c>
      <c r="BO9" s="57">
        <v>3584772.87430494</v>
      </c>
      <c r="BP9" s="57">
        <v>3133877.2807122399</v>
      </c>
      <c r="BQ9" s="57">
        <v>20691884</v>
      </c>
      <c r="BR9" s="57">
        <v>1456955.9000000001</v>
      </c>
      <c r="BS9" s="57">
        <v>25282717.180712242</v>
      </c>
      <c r="BT9" s="57">
        <v>3134509.048889705</v>
      </c>
      <c r="BU9" s="57">
        <v>22465909.806127477</v>
      </c>
      <c r="BV9" s="57">
        <v>3267071.2</v>
      </c>
      <c r="BW9" s="57">
        <v>28867490.055017181</v>
      </c>
      <c r="BX9" s="11"/>
      <c r="BY9" s="61">
        <v>0.71863101728545131</v>
      </c>
      <c r="BZ9" s="61">
        <v>0.31045405388595554</v>
      </c>
      <c r="CA9" s="61">
        <v>0.71863101728545131</v>
      </c>
      <c r="CB9" s="61">
        <v>0.99627278637012118</v>
      </c>
      <c r="CC9" s="61">
        <v>0.1554081085156242</v>
      </c>
      <c r="CD9" s="61">
        <v>0.26197400365228468</v>
      </c>
      <c r="CE9" s="61">
        <v>0.34845077548201969</v>
      </c>
      <c r="CF9" s="61">
        <v>0.38957522086569574</v>
      </c>
      <c r="CG9" s="62">
        <v>0.68954594611404452</v>
      </c>
      <c r="CH9" s="62">
        <v>0.28136898271454874</v>
      </c>
      <c r="CI9" s="62">
        <v>3.7272136298787547E-3</v>
      </c>
      <c r="CJ9" s="62">
        <v>0.84459189148437575</v>
      </c>
      <c r="CK9" s="62">
        <v>4.6180920498056284E-2</v>
      </c>
      <c r="CL9" s="62">
        <v>5.8692360862531903E-4</v>
      </c>
      <c r="CM9" s="62">
        <v>0.95323215589331833</v>
      </c>
      <c r="CN9" s="27"/>
      <c r="CO9" s="57" t="s">
        <v>104</v>
      </c>
      <c r="CP9" s="63">
        <v>35936</v>
      </c>
      <c r="CQ9" s="63">
        <v>19969.359999999997</v>
      </c>
      <c r="CR9" s="63">
        <v>911.87405781200016</v>
      </c>
      <c r="CS9" s="64">
        <v>28.867490055017182</v>
      </c>
      <c r="CT9" s="65">
        <v>71.863101728545132</v>
      </c>
      <c r="CU9" s="65">
        <v>20745073.744714644</v>
      </c>
      <c r="CV9" s="65">
        <v>12.418027571752486</v>
      </c>
      <c r="CW9" s="65">
        <v>87.581972428247525</v>
      </c>
      <c r="CX9" s="66">
        <v>34.845077548201971</v>
      </c>
      <c r="CY9" s="66">
        <v>38.957522086569575</v>
      </c>
      <c r="CZ9" s="66">
        <v>26.197400365228468</v>
      </c>
      <c r="DA9" s="67">
        <v>803.30281764851907</v>
      </c>
      <c r="DB9" s="67">
        <v>179.51365864028395</v>
      </c>
      <c r="DC9" s="67">
        <v>1583.4713615834166</v>
      </c>
      <c r="DD9" s="67">
        <v>249.38861623699324</v>
      </c>
      <c r="DE9" s="68"/>
      <c r="DF9" s="68"/>
      <c r="DG9" s="68"/>
      <c r="DH9" s="68"/>
    </row>
    <row r="10" spans="1:114" s="45" customFormat="1" ht="27.75" customHeight="1" x14ac:dyDescent="0.25">
      <c r="A10" s="446" t="s">
        <v>105</v>
      </c>
      <c r="B10" s="446"/>
      <c r="C10" s="50">
        <v>1986.3345242004502</v>
      </c>
      <c r="D10" s="57">
        <v>43182</v>
      </c>
      <c r="E10" s="58" t="s">
        <v>102</v>
      </c>
      <c r="F10" s="58" t="s">
        <v>102</v>
      </c>
      <c r="G10" s="58" t="s">
        <v>102</v>
      </c>
      <c r="H10" s="48">
        <v>5328273.9528038669</v>
      </c>
      <c r="I10" s="48">
        <v>2991883.1</v>
      </c>
      <c r="J10" s="57">
        <v>32954.32</v>
      </c>
      <c r="K10" s="48">
        <v>10227.68</v>
      </c>
      <c r="L10" s="370">
        <v>546946.88</v>
      </c>
      <c r="M10" s="370">
        <v>2100862.64</v>
      </c>
      <c r="N10" s="370">
        <v>2647809.52</v>
      </c>
      <c r="O10" s="379">
        <v>372607.00000841997</v>
      </c>
      <c r="P10" s="379" t="s">
        <v>102</v>
      </c>
      <c r="Q10" s="379">
        <v>11921.338802999999</v>
      </c>
      <c r="R10" s="379" t="s">
        <v>102</v>
      </c>
      <c r="S10" s="59">
        <f t="shared" si="0"/>
        <v>2073849.3912483333</v>
      </c>
      <c r="T10" s="59">
        <f t="shared" si="0"/>
        <v>4956.6000000000004</v>
      </c>
      <c r="U10" s="59">
        <f t="shared" si="0"/>
        <v>61610.975000000006</v>
      </c>
      <c r="V10" s="60" t="s">
        <v>102</v>
      </c>
      <c r="W10" s="60" t="s">
        <v>102</v>
      </c>
      <c r="X10" s="60" t="s">
        <v>102</v>
      </c>
      <c r="Y10" s="60" t="s">
        <v>102</v>
      </c>
      <c r="Z10" s="60" t="s">
        <v>102</v>
      </c>
      <c r="AA10" s="60" t="s">
        <v>102</v>
      </c>
      <c r="AB10" s="57">
        <v>0.58980571923743497</v>
      </c>
      <c r="AC10" s="57">
        <v>0</v>
      </c>
      <c r="AD10" s="57">
        <v>0.58980571923743497</v>
      </c>
      <c r="AE10" s="57">
        <v>1364998.0009221835</v>
      </c>
      <c r="AF10" s="57">
        <v>1791812.9032062392</v>
      </c>
      <c r="AG10" s="57">
        <v>3156811.4939341419</v>
      </c>
      <c r="AH10" s="57">
        <v>250.32658232235698</v>
      </c>
      <c r="AI10" s="57">
        <v>0</v>
      </c>
      <c r="AJ10" s="57">
        <v>250.32658232235698</v>
      </c>
      <c r="AK10" s="57">
        <v>2100862.64</v>
      </c>
      <c r="AL10" s="57">
        <v>0</v>
      </c>
      <c r="AM10" s="57">
        <v>2101112.966582322</v>
      </c>
      <c r="AN10" s="57">
        <v>250.91638804159442</v>
      </c>
      <c r="AO10" s="57">
        <v>0</v>
      </c>
      <c r="AP10" s="57">
        <v>250.91638804159442</v>
      </c>
      <c r="AQ10" s="57">
        <v>3465860.6409221836</v>
      </c>
      <c r="AR10" s="57">
        <v>1791812.9032062392</v>
      </c>
      <c r="AS10" s="57">
        <v>5257924.460516464</v>
      </c>
      <c r="AT10" s="57">
        <v>11.593144280762566</v>
      </c>
      <c r="AU10" s="57">
        <v>11921.338802999999</v>
      </c>
      <c r="AV10" s="57">
        <v>11932.93194728076</v>
      </c>
      <c r="AW10" s="57">
        <v>959459.33012868336</v>
      </c>
      <c r="AX10" s="57">
        <v>1200070.1967937609</v>
      </c>
      <c r="AY10" s="57">
        <v>2171462.458869725</v>
      </c>
      <c r="AZ10" s="57">
        <v>121.29214514731368</v>
      </c>
      <c r="BA10" s="57">
        <v>1155597.43732756</v>
      </c>
      <c r="BB10" s="57">
        <v>1155718.7294727073</v>
      </c>
      <c r="BC10" s="57">
        <v>546946.88</v>
      </c>
      <c r="BD10" s="57">
        <v>933275.8</v>
      </c>
      <c r="BE10" s="57">
        <v>2635941.4094727072</v>
      </c>
      <c r="BF10" s="57">
        <v>132.88528942807625</v>
      </c>
      <c r="BG10" s="57">
        <v>1167518.7761305599</v>
      </c>
      <c r="BH10" s="57">
        <v>1167651.6614199879</v>
      </c>
      <c r="BI10" s="57">
        <v>1506406.2101286831</v>
      </c>
      <c r="BJ10" s="57">
        <v>2133345.9967937609</v>
      </c>
      <c r="BK10" s="57">
        <v>4807403.8683424331</v>
      </c>
      <c r="BL10" s="57">
        <v>11933.521752999997</v>
      </c>
      <c r="BM10" s="57">
        <v>2324457.3310508667</v>
      </c>
      <c r="BN10" s="57">
        <v>2991883.1</v>
      </c>
      <c r="BO10" s="57">
        <v>5328273.9528038669</v>
      </c>
      <c r="BP10" s="57">
        <v>1155969.0560550294</v>
      </c>
      <c r="BQ10" s="57">
        <v>2647809.52</v>
      </c>
      <c r="BR10" s="57">
        <v>933275.8</v>
      </c>
      <c r="BS10" s="57">
        <v>4737054.3760550292</v>
      </c>
      <c r="BT10" s="57">
        <v>1167902.5778080297</v>
      </c>
      <c r="BU10" s="57">
        <v>4972266.8510508668</v>
      </c>
      <c r="BV10" s="57">
        <v>3925158.9000000004</v>
      </c>
      <c r="BW10" s="57">
        <v>10065328.328858895</v>
      </c>
      <c r="BX10" s="11"/>
      <c r="BY10" s="61">
        <v>0.54350563917138772</v>
      </c>
      <c r="BZ10" s="61">
        <v>0.47762017405421764</v>
      </c>
      <c r="CA10" s="61">
        <v>0.54350563917138761</v>
      </c>
      <c r="CB10" s="61">
        <v>0.99978515640532895</v>
      </c>
      <c r="CC10" s="61">
        <v>0.30296165818419635</v>
      </c>
      <c r="CD10" s="61">
        <v>0.44376259104050003</v>
      </c>
      <c r="CE10" s="61">
        <v>0.24288611762144041</v>
      </c>
      <c r="CF10" s="61">
        <v>0.31335129133805933</v>
      </c>
      <c r="CG10" s="62">
        <v>0.52237982594578258</v>
      </c>
      <c r="CH10" s="62">
        <v>0.45649436082861233</v>
      </c>
      <c r="CI10" s="62">
        <v>2.1484359467082023E-4</v>
      </c>
      <c r="CJ10" s="62">
        <v>0.6970383418158036</v>
      </c>
      <c r="CK10" s="62">
        <v>0.34078331034642456</v>
      </c>
      <c r="CL10" s="62">
        <v>4.7721565786235726E-5</v>
      </c>
      <c r="CM10" s="62">
        <v>0.65916896808778924</v>
      </c>
      <c r="CN10" s="27"/>
      <c r="CO10" s="57" t="s">
        <v>105</v>
      </c>
      <c r="CP10" s="63">
        <v>43182</v>
      </c>
      <c r="CQ10" s="63">
        <v>32954.32</v>
      </c>
      <c r="CR10" s="63">
        <v>1986.3345242004502</v>
      </c>
      <c r="CS10" s="64">
        <v>10.065328328858895</v>
      </c>
      <c r="CT10" s="65">
        <v>54.350563917138764</v>
      </c>
      <c r="CU10" s="65">
        <v>5470562.7068463285</v>
      </c>
      <c r="CV10" s="65">
        <v>52.936911531508215</v>
      </c>
      <c r="CW10" s="65">
        <v>47.063088468491799</v>
      </c>
      <c r="CX10" s="66">
        <v>24.28861176214404</v>
      </c>
      <c r="CY10" s="66">
        <v>31.335129133805932</v>
      </c>
      <c r="CZ10" s="66">
        <v>44.37625910405</v>
      </c>
      <c r="DA10" s="67">
        <v>233.09083249638496</v>
      </c>
      <c r="DB10" s="67">
        <v>161.68666058968498</v>
      </c>
      <c r="DC10" s="67">
        <v>463.1602060345092</v>
      </c>
      <c r="DD10" s="67">
        <v>111.32888398736587</v>
      </c>
      <c r="DE10" s="68"/>
      <c r="DF10" s="68"/>
      <c r="DG10" s="68"/>
      <c r="DH10" s="68"/>
    </row>
    <row r="11" spans="1:114" s="45" customFormat="1" ht="27.75" customHeight="1" x14ac:dyDescent="0.25">
      <c r="A11" s="446" t="s">
        <v>106</v>
      </c>
      <c r="B11" s="446"/>
      <c r="C11" s="50">
        <v>1818.1611254555996</v>
      </c>
      <c r="D11" s="57">
        <v>18665</v>
      </c>
      <c r="E11" s="58" t="s">
        <v>102</v>
      </c>
      <c r="F11" s="58" t="s">
        <v>102</v>
      </c>
      <c r="G11" s="58" t="s">
        <v>102</v>
      </c>
      <c r="H11" s="48">
        <v>1371632.0512465374</v>
      </c>
      <c r="I11" s="48">
        <v>886516.19750000001</v>
      </c>
      <c r="J11" s="57">
        <v>10011.07</v>
      </c>
      <c r="K11" s="48">
        <v>8653.93</v>
      </c>
      <c r="L11" s="370">
        <v>22736.400000000001</v>
      </c>
      <c r="M11" s="370">
        <v>513744</v>
      </c>
      <c r="N11" s="370">
        <v>536480.4</v>
      </c>
      <c r="O11" s="379">
        <v>4380</v>
      </c>
      <c r="P11" s="379" t="s">
        <v>102</v>
      </c>
      <c r="Q11" s="379">
        <v>12775</v>
      </c>
      <c r="R11" s="379" t="s">
        <v>102</v>
      </c>
      <c r="S11" s="59">
        <f t="shared" si="0"/>
        <v>2073849.3912483333</v>
      </c>
      <c r="T11" s="59">
        <f t="shared" si="0"/>
        <v>4956.6000000000004</v>
      </c>
      <c r="U11" s="59">
        <f t="shared" si="0"/>
        <v>61610.975000000006</v>
      </c>
      <c r="V11" s="60" t="s">
        <v>102</v>
      </c>
      <c r="W11" s="60" t="s">
        <v>102</v>
      </c>
      <c r="X11" s="60" t="s">
        <v>102</v>
      </c>
      <c r="Y11" s="60" t="s">
        <v>102</v>
      </c>
      <c r="Z11" s="60" t="s">
        <v>102</v>
      </c>
      <c r="AA11" s="60" t="s">
        <v>102</v>
      </c>
      <c r="AB11" s="57">
        <v>13.593860000000003</v>
      </c>
      <c r="AC11" s="57">
        <v>11369.75</v>
      </c>
      <c r="AD11" s="57">
        <v>11383.343860000001</v>
      </c>
      <c r="AE11" s="57">
        <v>124383.81989000001</v>
      </c>
      <c r="AF11" s="57">
        <v>247901.15625</v>
      </c>
      <c r="AG11" s="57">
        <v>383668.32</v>
      </c>
      <c r="AH11" s="57">
        <v>68.290734</v>
      </c>
      <c r="AI11" s="57">
        <v>0</v>
      </c>
      <c r="AJ11" s="57">
        <v>68.290734</v>
      </c>
      <c r="AK11" s="57">
        <v>513744</v>
      </c>
      <c r="AL11" s="57">
        <v>0</v>
      </c>
      <c r="AM11" s="57">
        <v>513812.29073399998</v>
      </c>
      <c r="AN11" s="57">
        <v>81.884593999999993</v>
      </c>
      <c r="AO11" s="57">
        <v>11369.75</v>
      </c>
      <c r="AP11" s="57">
        <v>11451.634594000001</v>
      </c>
      <c r="AQ11" s="57">
        <v>638127.81989000004</v>
      </c>
      <c r="AR11" s="57">
        <v>247901.15625</v>
      </c>
      <c r="AS11" s="57">
        <v>897480.61073399999</v>
      </c>
      <c r="AT11" s="57">
        <v>3.1301400000000004</v>
      </c>
      <c r="AU11" s="57">
        <v>1405.25</v>
      </c>
      <c r="AV11" s="57">
        <v>1408.38014</v>
      </c>
      <c r="AW11" s="57">
        <v>347940.30985653738</v>
      </c>
      <c r="AX11" s="57">
        <v>638615.04125000001</v>
      </c>
      <c r="AY11" s="57">
        <v>987963.7312465373</v>
      </c>
      <c r="AZ11" s="57">
        <v>32.193126000000007</v>
      </c>
      <c r="BA11" s="57">
        <v>267496.92700160993</v>
      </c>
      <c r="BB11" s="57">
        <v>267529.12012760999</v>
      </c>
      <c r="BC11" s="57">
        <v>22736.400000000001</v>
      </c>
      <c r="BD11" s="57">
        <v>789671.11250000005</v>
      </c>
      <c r="BE11" s="57">
        <v>1079936.6326276099</v>
      </c>
      <c r="BF11" s="57">
        <v>35.323266000000004</v>
      </c>
      <c r="BG11" s="57">
        <v>268902.17700160993</v>
      </c>
      <c r="BH11" s="57">
        <v>268937.50026761001</v>
      </c>
      <c r="BI11" s="57">
        <v>370676.7098565374</v>
      </c>
      <c r="BJ11" s="57">
        <v>1428286.1537500001</v>
      </c>
      <c r="BK11" s="57">
        <v>2067900.3638741474</v>
      </c>
      <c r="BL11" s="57">
        <v>12791.724000000002</v>
      </c>
      <c r="BM11" s="57">
        <v>472324.12974653742</v>
      </c>
      <c r="BN11" s="57">
        <v>886516.19750000001</v>
      </c>
      <c r="BO11" s="57">
        <v>1371632.0512465374</v>
      </c>
      <c r="BP11" s="57">
        <v>267597.41086160997</v>
      </c>
      <c r="BQ11" s="57">
        <v>536480.4</v>
      </c>
      <c r="BR11" s="57">
        <v>789671.11250000005</v>
      </c>
      <c r="BS11" s="57">
        <v>1593748.9233616099</v>
      </c>
      <c r="BT11" s="57">
        <v>280389.13486160996</v>
      </c>
      <c r="BU11" s="57">
        <v>1008804.5297465376</v>
      </c>
      <c r="BV11" s="57">
        <v>1676187.31</v>
      </c>
      <c r="BW11" s="57">
        <v>2965380.9746081471</v>
      </c>
      <c r="BX11" s="11"/>
      <c r="BY11" s="61">
        <v>0.85210414446461835</v>
      </c>
      <c r="BZ11" s="61">
        <v>0.6973472823833049</v>
      </c>
      <c r="CA11" s="61">
        <v>0.85210414446461835</v>
      </c>
      <c r="CB11" s="61">
        <v>0.95915806580860541</v>
      </c>
      <c r="CC11" s="61">
        <v>0.36744155971392201</v>
      </c>
      <c r="CD11" s="61">
        <v>0.69069389352693478</v>
      </c>
      <c r="CE11" s="61">
        <v>0.13005341309760396</v>
      </c>
      <c r="CF11" s="61">
        <v>0.17925269337546129</v>
      </c>
      <c r="CG11" s="62">
        <v>0.30265271761669521</v>
      </c>
      <c r="CH11" s="62">
        <v>0.14789585553538165</v>
      </c>
      <c r="CI11" s="62">
        <v>4.084193419139482E-2</v>
      </c>
      <c r="CJ11" s="62">
        <v>0.63255844028607788</v>
      </c>
      <c r="CK11" s="62">
        <v>0.27621895479976477</v>
      </c>
      <c r="CL11" s="62">
        <v>1.275975709896879E-2</v>
      </c>
      <c r="CM11" s="62">
        <v>0.71102128810126652</v>
      </c>
      <c r="CN11" s="27"/>
      <c r="CO11" s="57" t="s">
        <v>106</v>
      </c>
      <c r="CP11" s="63">
        <v>18665</v>
      </c>
      <c r="CQ11" s="63">
        <v>10011.07</v>
      </c>
      <c r="CR11" s="63">
        <v>1818.1611254555996</v>
      </c>
      <c r="CS11" s="64">
        <v>2.9653809746081472</v>
      </c>
      <c r="CT11" s="65">
        <v>85.21041444646184</v>
      </c>
      <c r="CU11" s="65">
        <v>2526813.4183801315</v>
      </c>
      <c r="CV11" s="65">
        <v>46.254834134011681</v>
      </c>
      <c r="CW11" s="65">
        <v>53.745165865988334</v>
      </c>
      <c r="CX11" s="66">
        <v>13.005341309760396</v>
      </c>
      <c r="CY11" s="66">
        <v>17.92526933754613</v>
      </c>
      <c r="CZ11" s="66">
        <v>69.069389352693477</v>
      </c>
      <c r="DA11" s="67">
        <v>158.87388023617183</v>
      </c>
      <c r="DB11" s="67">
        <v>137.01153335722728</v>
      </c>
      <c r="DC11" s="67">
        <v>184.16475790324279</v>
      </c>
      <c r="DD11" s="67">
        <v>110.79026862438508</v>
      </c>
      <c r="DE11" s="68"/>
      <c r="DF11" s="68"/>
      <c r="DG11" s="68"/>
      <c r="DH11" s="68"/>
    </row>
    <row r="12" spans="1:114" s="45" customFormat="1" ht="27.75" customHeight="1" x14ac:dyDescent="0.25">
      <c r="A12" s="446" t="s">
        <v>107</v>
      </c>
      <c r="B12" s="446"/>
      <c r="C12" s="50">
        <v>2447.9429072735998</v>
      </c>
      <c r="D12" s="57">
        <v>19411</v>
      </c>
      <c r="E12" s="58" t="s">
        <v>102</v>
      </c>
      <c r="F12" s="58" t="s">
        <v>102</v>
      </c>
      <c r="G12" s="58" t="s">
        <v>102</v>
      </c>
      <c r="H12" s="48">
        <v>1321021.748921664</v>
      </c>
      <c r="I12" s="48">
        <v>931957.05500000005</v>
      </c>
      <c r="J12" s="57">
        <v>10470.26</v>
      </c>
      <c r="K12" s="48">
        <v>8940.74</v>
      </c>
      <c r="L12" s="370">
        <v>415092</v>
      </c>
      <c r="M12" s="370">
        <v>114984</v>
      </c>
      <c r="N12" s="370">
        <v>530076</v>
      </c>
      <c r="O12" s="379">
        <v>347869.93169398909</v>
      </c>
      <c r="P12" s="379" t="s">
        <v>102</v>
      </c>
      <c r="Q12" s="379">
        <v>5953.6885245901649</v>
      </c>
      <c r="R12" s="379" t="s">
        <v>102</v>
      </c>
      <c r="S12" s="59">
        <f t="shared" si="0"/>
        <v>2073849.3912483333</v>
      </c>
      <c r="T12" s="59">
        <f t="shared" si="0"/>
        <v>4956.6000000000004</v>
      </c>
      <c r="U12" s="59">
        <f t="shared" si="0"/>
        <v>61610.975000000006</v>
      </c>
      <c r="V12" s="60" t="s">
        <v>102</v>
      </c>
      <c r="W12" s="60" t="s">
        <v>102</v>
      </c>
      <c r="X12" s="60" t="s">
        <v>102</v>
      </c>
      <c r="Y12" s="60" t="s">
        <v>102</v>
      </c>
      <c r="Z12" s="60" t="s">
        <v>102</v>
      </c>
      <c r="AA12" s="60" t="s">
        <v>102</v>
      </c>
      <c r="AB12" s="57">
        <v>1011.640625</v>
      </c>
      <c r="AC12" s="57">
        <v>5953.6885245901649</v>
      </c>
      <c r="AD12" s="57">
        <v>6965.3291495901649</v>
      </c>
      <c r="AE12" s="57">
        <v>261948.67018190981</v>
      </c>
      <c r="AF12" s="57">
        <v>560320.625</v>
      </c>
      <c r="AG12" s="57">
        <v>829234.62433149992</v>
      </c>
      <c r="AH12" s="57">
        <v>627.54399999999998</v>
      </c>
      <c r="AI12" s="57">
        <v>0</v>
      </c>
      <c r="AJ12" s="57">
        <v>627.54399999999998</v>
      </c>
      <c r="AK12" s="57">
        <v>114984</v>
      </c>
      <c r="AL12" s="57">
        <v>0</v>
      </c>
      <c r="AM12" s="57">
        <v>115611.54400000001</v>
      </c>
      <c r="AN12" s="57">
        <v>1639.1846250000001</v>
      </c>
      <c r="AO12" s="57">
        <v>5953.6885245901649</v>
      </c>
      <c r="AP12" s="57">
        <v>7592.8731495901648</v>
      </c>
      <c r="AQ12" s="57">
        <v>376932.67018190981</v>
      </c>
      <c r="AR12" s="57">
        <v>560320.625</v>
      </c>
      <c r="AS12" s="57">
        <v>944846.16833150003</v>
      </c>
      <c r="AT12" s="57">
        <v>24.869000000000003</v>
      </c>
      <c r="AU12" s="57">
        <v>0</v>
      </c>
      <c r="AV12" s="57">
        <v>24.869000000000003</v>
      </c>
      <c r="AW12" s="57">
        <v>120125.82559016392</v>
      </c>
      <c r="AX12" s="57">
        <v>371636.43</v>
      </c>
      <c r="AY12" s="57">
        <v>491787.12459016393</v>
      </c>
      <c r="AZ12" s="57">
        <v>188.58699999999999</v>
      </c>
      <c r="BA12" s="57">
        <v>717441.37224119809</v>
      </c>
      <c r="BB12" s="57">
        <v>717629.95924119826</v>
      </c>
      <c r="BC12" s="57">
        <v>415092</v>
      </c>
      <c r="BD12" s="57">
        <v>815842.52500000002</v>
      </c>
      <c r="BE12" s="57">
        <v>1948564.484241198</v>
      </c>
      <c r="BF12" s="57">
        <v>213.45599999999999</v>
      </c>
      <c r="BG12" s="57">
        <v>717441.37224119809</v>
      </c>
      <c r="BH12" s="57">
        <v>717654.82824119821</v>
      </c>
      <c r="BI12" s="57">
        <v>535217.82559016393</v>
      </c>
      <c r="BJ12" s="57">
        <v>1187478.9550000001</v>
      </c>
      <c r="BK12" s="57">
        <v>2440351.6088313619</v>
      </c>
      <c r="BL12" s="57">
        <v>6990.1981495901646</v>
      </c>
      <c r="BM12" s="57">
        <v>382074.49577207369</v>
      </c>
      <c r="BN12" s="57">
        <v>931957.05500000005</v>
      </c>
      <c r="BO12" s="57">
        <v>1321021.748921664</v>
      </c>
      <c r="BP12" s="57">
        <v>718257.50324119814</v>
      </c>
      <c r="BQ12" s="57">
        <v>530076</v>
      </c>
      <c r="BR12" s="57">
        <v>815842.52500000002</v>
      </c>
      <c r="BS12" s="57">
        <v>2064176.028241198</v>
      </c>
      <c r="BT12" s="57">
        <v>725247.70139078831</v>
      </c>
      <c r="BU12" s="57">
        <v>912150.49577207374</v>
      </c>
      <c r="BV12" s="57">
        <v>1747799.58</v>
      </c>
      <c r="BW12" s="57">
        <v>3385197.777162862</v>
      </c>
      <c r="BX12" s="11"/>
      <c r="BY12" s="61">
        <v>0.67941368597880092</v>
      </c>
      <c r="BZ12" s="61">
        <v>0.72088893159932987</v>
      </c>
      <c r="CA12" s="61">
        <v>0.67941368597880081</v>
      </c>
      <c r="CB12" s="61">
        <v>0.98953064844600069</v>
      </c>
      <c r="CC12" s="61">
        <v>0.58676482452288559</v>
      </c>
      <c r="CD12" s="61">
        <v>0.48660158261729392</v>
      </c>
      <c r="CE12" s="61">
        <v>0.29407845395888238</v>
      </c>
      <c r="CF12" s="61">
        <v>0.21931996342382384</v>
      </c>
      <c r="CG12" s="62">
        <v>0.27911106840067013</v>
      </c>
      <c r="CH12" s="62">
        <v>0.32058631402119914</v>
      </c>
      <c r="CI12" s="62">
        <v>1.0469351553999431E-2</v>
      </c>
      <c r="CJ12" s="62">
        <v>0.41323517547711441</v>
      </c>
      <c r="CK12" s="62">
        <v>0.59302841433909592</v>
      </c>
      <c r="CL12" s="62">
        <v>8.0360945560041669E-3</v>
      </c>
      <c r="CM12" s="62">
        <v>0.39893549110489984</v>
      </c>
      <c r="CN12" s="27"/>
      <c r="CO12" s="57" t="s">
        <v>107</v>
      </c>
      <c r="CP12" s="63">
        <v>19411</v>
      </c>
      <c r="CQ12" s="63">
        <v>10470.26</v>
      </c>
      <c r="CR12" s="63">
        <v>2447.9429072735998</v>
      </c>
      <c r="CS12" s="64">
        <v>3.3851977771628619</v>
      </c>
      <c r="CT12" s="65">
        <v>67.941368597880086</v>
      </c>
      <c r="CU12" s="65">
        <v>2299949.6995494636</v>
      </c>
      <c r="CV12" s="65">
        <v>39.023473246777733</v>
      </c>
      <c r="CW12" s="65">
        <v>60.976526753222274</v>
      </c>
      <c r="CX12" s="66">
        <v>29.407845395888238</v>
      </c>
      <c r="CY12" s="66">
        <v>21.931996342382384</v>
      </c>
      <c r="CZ12" s="66">
        <v>48.660158261729393</v>
      </c>
      <c r="DA12" s="67">
        <v>174.39584653870804</v>
      </c>
      <c r="DB12" s="67">
        <v>126.16895367657192</v>
      </c>
      <c r="DC12" s="67">
        <v>230.87306288307209</v>
      </c>
      <c r="DD12" s="67">
        <v>125.72003548664993</v>
      </c>
      <c r="DE12" s="68"/>
      <c r="DF12" s="68"/>
      <c r="DG12" s="68"/>
      <c r="DH12" s="68"/>
    </row>
    <row r="13" spans="1:114" s="45" customFormat="1" ht="27.75" customHeight="1" x14ac:dyDescent="0.25">
      <c r="A13" s="446" t="s">
        <v>108</v>
      </c>
      <c r="B13" s="446"/>
      <c r="C13" s="50">
        <v>1686.6790758908999</v>
      </c>
      <c r="D13" s="57">
        <v>30439</v>
      </c>
      <c r="E13" s="58" t="s">
        <v>102</v>
      </c>
      <c r="F13" s="58" t="s">
        <v>102</v>
      </c>
      <c r="G13" s="58" t="s">
        <v>102</v>
      </c>
      <c r="H13" s="48">
        <v>2364820.0000079996</v>
      </c>
      <c r="I13" s="48">
        <v>1393547.1874999998</v>
      </c>
      <c r="J13" s="57">
        <v>15705.98</v>
      </c>
      <c r="K13" s="48">
        <v>14733.02</v>
      </c>
      <c r="L13" s="370">
        <v>1623765.36</v>
      </c>
      <c r="M13" s="370">
        <v>3468869.7</v>
      </c>
      <c r="N13" s="370">
        <v>5092635.0599999996</v>
      </c>
      <c r="O13" s="379">
        <v>120085</v>
      </c>
      <c r="P13" s="379" t="s">
        <v>102</v>
      </c>
      <c r="Q13" s="379">
        <v>0</v>
      </c>
      <c r="R13" s="379" t="s">
        <v>102</v>
      </c>
      <c r="S13" s="59">
        <f t="shared" si="0"/>
        <v>2073849.3912483333</v>
      </c>
      <c r="T13" s="59">
        <f t="shared" si="0"/>
        <v>4956.6000000000004</v>
      </c>
      <c r="U13" s="59">
        <f t="shared" si="0"/>
        <v>61610.975000000006</v>
      </c>
      <c r="V13" s="60" t="s">
        <v>102</v>
      </c>
      <c r="W13" s="60" t="s">
        <v>102</v>
      </c>
      <c r="X13" s="60" t="s">
        <v>102</v>
      </c>
      <c r="Y13" s="60" t="s">
        <v>102</v>
      </c>
      <c r="Z13" s="60" t="s">
        <v>102</v>
      </c>
      <c r="AA13" s="60" t="s">
        <v>102</v>
      </c>
      <c r="AB13" s="57">
        <v>0</v>
      </c>
      <c r="AC13" s="57">
        <v>0</v>
      </c>
      <c r="AD13" s="57">
        <v>0</v>
      </c>
      <c r="AE13" s="57">
        <v>0</v>
      </c>
      <c r="AF13" s="57">
        <v>0</v>
      </c>
      <c r="AG13" s="57">
        <v>0</v>
      </c>
      <c r="AH13" s="57">
        <v>515030.20129999996</v>
      </c>
      <c r="AI13" s="57">
        <v>0</v>
      </c>
      <c r="AJ13" s="57">
        <v>515030.20129999996</v>
      </c>
      <c r="AK13" s="57">
        <v>3468869.7</v>
      </c>
      <c r="AL13" s="57">
        <v>0</v>
      </c>
      <c r="AM13" s="57">
        <v>3983899.9012999996</v>
      </c>
      <c r="AN13" s="57">
        <v>515030.20129999996</v>
      </c>
      <c r="AO13" s="57">
        <v>0</v>
      </c>
      <c r="AP13" s="57">
        <v>515030.20129999996</v>
      </c>
      <c r="AQ13" s="57">
        <v>3468869.7</v>
      </c>
      <c r="AR13" s="57">
        <v>0</v>
      </c>
      <c r="AS13" s="57">
        <v>3983899.9012999996</v>
      </c>
      <c r="AT13" s="57">
        <v>18406.521799999999</v>
      </c>
      <c r="AU13" s="57">
        <v>0</v>
      </c>
      <c r="AV13" s="57">
        <v>18406.521799999999</v>
      </c>
      <c r="AW13" s="57">
        <v>952866.29070800019</v>
      </c>
      <c r="AX13" s="57">
        <v>1393547.1874999998</v>
      </c>
      <c r="AY13" s="57">
        <v>2364820.0000079996</v>
      </c>
      <c r="AZ13" s="57">
        <v>99602.976899999994</v>
      </c>
      <c r="BA13" s="57">
        <v>2695032.5579327065</v>
      </c>
      <c r="BB13" s="57">
        <v>2794635.5348327062</v>
      </c>
      <c r="BC13" s="57">
        <v>1623765.36</v>
      </c>
      <c r="BD13" s="57">
        <v>1344388.075</v>
      </c>
      <c r="BE13" s="57">
        <v>5762788.9698327063</v>
      </c>
      <c r="BF13" s="57">
        <v>118009.4987</v>
      </c>
      <c r="BG13" s="57">
        <v>2695032.5579327065</v>
      </c>
      <c r="BH13" s="57">
        <v>2813042.0566327064</v>
      </c>
      <c r="BI13" s="57">
        <v>2576631.6507080002</v>
      </c>
      <c r="BJ13" s="57">
        <v>2737935.2625000002</v>
      </c>
      <c r="BK13" s="57">
        <v>8127608.9698407063</v>
      </c>
      <c r="BL13" s="57">
        <v>18406.521799999999</v>
      </c>
      <c r="BM13" s="57">
        <v>952866.29070800019</v>
      </c>
      <c r="BN13" s="57">
        <v>1393547.1874999998</v>
      </c>
      <c r="BO13" s="57">
        <v>2364820.0000079996</v>
      </c>
      <c r="BP13" s="57">
        <v>3309665.7361327065</v>
      </c>
      <c r="BQ13" s="57">
        <v>5092635.0599999996</v>
      </c>
      <c r="BR13" s="57">
        <v>1344388.075</v>
      </c>
      <c r="BS13" s="57">
        <v>9746688.8711327072</v>
      </c>
      <c r="BT13" s="57">
        <v>3328072.2579327072</v>
      </c>
      <c r="BU13" s="57">
        <v>6045501.3507080004</v>
      </c>
      <c r="BV13" s="57">
        <v>2737935.2625000002</v>
      </c>
      <c r="BW13" s="57">
        <v>12111508.871140707</v>
      </c>
      <c r="BX13" s="11"/>
      <c r="BY13" s="61">
        <v>1</v>
      </c>
      <c r="BZ13" s="61">
        <v>0.67106493966306424</v>
      </c>
      <c r="CA13" s="61">
        <v>1</v>
      </c>
      <c r="CB13" s="61">
        <v>0.8452466889586342</v>
      </c>
      <c r="CC13" s="61">
        <v>0.4262064469485638</v>
      </c>
      <c r="CD13" s="61">
        <v>0.33686847788318997</v>
      </c>
      <c r="CE13" s="61">
        <v>0.34610942370273007</v>
      </c>
      <c r="CF13" s="61">
        <v>0.31702209841408008</v>
      </c>
      <c r="CG13" s="62">
        <v>0.32893506033693559</v>
      </c>
      <c r="CH13" s="62">
        <v>0</v>
      </c>
      <c r="CI13" s="62">
        <v>0.15475331104136553</v>
      </c>
      <c r="CJ13" s="62">
        <v>0.5737935530514362</v>
      </c>
      <c r="CK13" s="62">
        <v>0</v>
      </c>
      <c r="CL13" s="62">
        <v>0.12927789705056061</v>
      </c>
      <c r="CM13" s="62">
        <v>0.87072210294943952</v>
      </c>
      <c r="CN13" s="27"/>
      <c r="CO13" s="57" t="s">
        <v>108</v>
      </c>
      <c r="CP13" s="63">
        <v>30439</v>
      </c>
      <c r="CQ13" s="63">
        <v>15705.98</v>
      </c>
      <c r="CR13" s="63">
        <v>1686.6790758908999</v>
      </c>
      <c r="CS13" s="64">
        <v>12.111508871140707</v>
      </c>
      <c r="CT13" s="65">
        <v>100</v>
      </c>
      <c r="CU13" s="65">
        <v>12111508.871140707</v>
      </c>
      <c r="CV13" s="65">
        <v>19.525395433123041</v>
      </c>
      <c r="CW13" s="65">
        <v>80.474604566876948</v>
      </c>
      <c r="CX13" s="66">
        <v>34.610942370273008</v>
      </c>
      <c r="CY13" s="66">
        <v>31.702209841408006</v>
      </c>
      <c r="CZ13" s="66">
        <v>33.686847788319</v>
      </c>
      <c r="DA13" s="67">
        <v>397.89444039359728</v>
      </c>
      <c r="DB13" s="67">
        <v>150.56812755447285</v>
      </c>
      <c r="DC13" s="67">
        <v>661.55403787768614</v>
      </c>
      <c r="DD13" s="67">
        <v>267.01300863499807</v>
      </c>
      <c r="DE13" s="68"/>
      <c r="DF13" s="68"/>
      <c r="DG13" s="68"/>
      <c r="DH13" s="68"/>
    </row>
    <row r="14" spans="1:114" s="45" customFormat="1" ht="27.75" customHeight="1" x14ac:dyDescent="0.25">
      <c r="A14" s="446" t="s">
        <v>109</v>
      </c>
      <c r="B14" s="446"/>
      <c r="C14" s="50">
        <v>1722.2736360573001</v>
      </c>
      <c r="D14" s="57">
        <v>23173</v>
      </c>
      <c r="E14" s="58" t="s">
        <v>102</v>
      </c>
      <c r="F14" s="58" t="s">
        <v>102</v>
      </c>
      <c r="G14" s="58" t="s">
        <v>102</v>
      </c>
      <c r="H14" s="48">
        <v>2651975.1588160568</v>
      </c>
      <c r="I14" s="48">
        <v>1444595.175</v>
      </c>
      <c r="J14" s="57">
        <v>16498.339999999997</v>
      </c>
      <c r="K14" s="48">
        <v>6674.6599999999989</v>
      </c>
      <c r="L14" s="370">
        <v>0</v>
      </c>
      <c r="M14" s="370">
        <v>744684</v>
      </c>
      <c r="N14" s="370">
        <v>744684</v>
      </c>
      <c r="O14" s="379">
        <v>98643.831201499997</v>
      </c>
      <c r="P14" s="379" t="s">
        <v>102</v>
      </c>
      <c r="Q14" s="379">
        <v>14860.70354585</v>
      </c>
      <c r="R14" s="379" t="s">
        <v>102</v>
      </c>
      <c r="S14" s="59">
        <f t="shared" si="0"/>
        <v>2073849.3912483333</v>
      </c>
      <c r="T14" s="59">
        <f t="shared" si="0"/>
        <v>4956.6000000000004</v>
      </c>
      <c r="U14" s="59">
        <f t="shared" si="0"/>
        <v>61610.975000000006</v>
      </c>
      <c r="V14" s="60" t="s">
        <v>102</v>
      </c>
      <c r="W14" s="60" t="s">
        <v>102</v>
      </c>
      <c r="X14" s="60" t="s">
        <v>102</v>
      </c>
      <c r="Y14" s="60" t="s">
        <v>102</v>
      </c>
      <c r="Z14" s="60" t="s">
        <v>102</v>
      </c>
      <c r="AA14" s="60" t="s">
        <v>102</v>
      </c>
      <c r="AB14" s="57">
        <v>117.91742500000001</v>
      </c>
      <c r="AC14" s="57">
        <v>6904.9999929999994</v>
      </c>
      <c r="AD14" s="57">
        <v>7022.917418</v>
      </c>
      <c r="AE14" s="57">
        <v>1104845.0452934999</v>
      </c>
      <c r="AF14" s="57">
        <v>1054055.2125000001</v>
      </c>
      <c r="AG14" s="57">
        <v>2165923.1752114999</v>
      </c>
      <c r="AH14" s="57">
        <v>2196.0714000000003</v>
      </c>
      <c r="AI14" s="57">
        <v>0</v>
      </c>
      <c r="AJ14" s="57">
        <v>2196.0714000000003</v>
      </c>
      <c r="AK14" s="57">
        <v>744684</v>
      </c>
      <c r="AL14" s="57">
        <v>0</v>
      </c>
      <c r="AM14" s="57">
        <v>746880.07140000002</v>
      </c>
      <c r="AN14" s="57">
        <v>2313.9888249999999</v>
      </c>
      <c r="AO14" s="57">
        <v>6904.9999929999994</v>
      </c>
      <c r="AP14" s="57">
        <v>9218.988817999998</v>
      </c>
      <c r="AQ14" s="57">
        <v>1849529.0452934999</v>
      </c>
      <c r="AR14" s="57">
        <v>1054055.2125000001</v>
      </c>
      <c r="AS14" s="57">
        <v>2912803.2466114997</v>
      </c>
      <c r="AT14" s="57">
        <v>134.31130000000002</v>
      </c>
      <c r="AU14" s="57">
        <v>7955.7035528500001</v>
      </c>
      <c r="AV14" s="57">
        <v>8090.0148528499994</v>
      </c>
      <c r="AW14" s="57">
        <v>87422.006251707382</v>
      </c>
      <c r="AX14" s="57">
        <v>390539.96250000002</v>
      </c>
      <c r="AY14" s="57">
        <v>486051.98360455735</v>
      </c>
      <c r="AZ14" s="57">
        <v>1961.9173000000003</v>
      </c>
      <c r="BA14" s="57">
        <v>773959.78823161672</v>
      </c>
      <c r="BB14" s="57">
        <v>775921.70553161658</v>
      </c>
      <c r="BC14" s="57">
        <v>0</v>
      </c>
      <c r="BD14" s="57">
        <v>609062.72499999998</v>
      </c>
      <c r="BE14" s="57">
        <v>1384984.430531617</v>
      </c>
      <c r="BF14" s="57">
        <v>2096.2285999999999</v>
      </c>
      <c r="BG14" s="57">
        <v>781915.49178446666</v>
      </c>
      <c r="BH14" s="57">
        <v>784011.72038446658</v>
      </c>
      <c r="BI14" s="57">
        <v>87422.006251707382</v>
      </c>
      <c r="BJ14" s="57">
        <v>999602.6875</v>
      </c>
      <c r="BK14" s="57">
        <v>1871036.4141361741</v>
      </c>
      <c r="BL14" s="57">
        <v>15112.93227085</v>
      </c>
      <c r="BM14" s="57">
        <v>1192267.0515452072</v>
      </c>
      <c r="BN14" s="57">
        <v>1444595.175</v>
      </c>
      <c r="BO14" s="57">
        <v>2651975.1588160568</v>
      </c>
      <c r="BP14" s="57">
        <v>778117.77693161671</v>
      </c>
      <c r="BQ14" s="57">
        <v>744684</v>
      </c>
      <c r="BR14" s="57">
        <v>609062.72499999998</v>
      </c>
      <c r="BS14" s="57">
        <v>2131864.5019316166</v>
      </c>
      <c r="BT14" s="57">
        <v>793230.70920246677</v>
      </c>
      <c r="BU14" s="57">
        <v>1936951.0515452074</v>
      </c>
      <c r="BV14" s="57">
        <v>2053657.9</v>
      </c>
      <c r="BW14" s="57">
        <v>4783839.6607476734</v>
      </c>
      <c r="BX14" s="11"/>
      <c r="BY14" s="61">
        <v>0.48674255215535173</v>
      </c>
      <c r="BZ14" s="61">
        <v>0.39111603791581656</v>
      </c>
      <c r="CA14" s="61">
        <v>0.48674255215535173</v>
      </c>
      <c r="CB14" s="61">
        <v>0.98837792244923395</v>
      </c>
      <c r="CC14" s="61">
        <v>4.5133823171197983E-2</v>
      </c>
      <c r="CD14" s="61">
        <v>0.53425079274125176</v>
      </c>
      <c r="CE14" s="61">
        <v>0.41902536715001965</v>
      </c>
      <c r="CF14" s="61">
        <v>4.6723840108728536E-2</v>
      </c>
      <c r="CG14" s="62">
        <v>0.60888396208418349</v>
      </c>
      <c r="CH14" s="62">
        <v>0.51325744784464844</v>
      </c>
      <c r="CI14" s="62">
        <v>1.1622077550765768E-2</v>
      </c>
      <c r="CJ14" s="62">
        <v>0.95486617682880204</v>
      </c>
      <c r="CK14" s="62">
        <v>0.36186969158531246</v>
      </c>
      <c r="CL14" s="62">
        <v>3.1649885136335806E-3</v>
      </c>
      <c r="CM14" s="62">
        <v>0.63496531990105409</v>
      </c>
      <c r="CN14" s="27"/>
      <c r="CO14" s="57" t="s">
        <v>109</v>
      </c>
      <c r="CP14" s="63">
        <v>23173</v>
      </c>
      <c r="CQ14" s="63">
        <v>16498.339999999997</v>
      </c>
      <c r="CR14" s="63">
        <v>1722.2736360573001</v>
      </c>
      <c r="CS14" s="64">
        <v>4.783839660747673</v>
      </c>
      <c r="CT14" s="65">
        <v>48.674255215535176</v>
      </c>
      <c r="CU14" s="65">
        <v>2328498.3255743142</v>
      </c>
      <c r="CV14" s="65">
        <v>55.436121335253439</v>
      </c>
      <c r="CW14" s="65">
        <v>44.563878664746561</v>
      </c>
      <c r="CX14" s="66">
        <v>41.902536715001965</v>
      </c>
      <c r="CY14" s="66">
        <v>4.6723840108728538</v>
      </c>
      <c r="CZ14" s="66">
        <v>53.425079274125174</v>
      </c>
      <c r="DA14" s="67">
        <v>206.44023910359786</v>
      </c>
      <c r="DB14" s="67">
        <v>160.74193881421144</v>
      </c>
      <c r="DC14" s="67">
        <v>319.39671862411222</v>
      </c>
      <c r="DD14" s="67">
        <v>80.742088384593018</v>
      </c>
      <c r="DE14" s="68"/>
      <c r="DF14" s="68"/>
      <c r="DG14" s="68"/>
      <c r="DH14" s="68"/>
    </row>
    <row r="15" spans="1:114" s="45" customFormat="1" ht="27.75" customHeight="1" x14ac:dyDescent="0.25">
      <c r="A15" s="446" t="s">
        <v>110</v>
      </c>
      <c r="B15" s="446"/>
      <c r="C15" s="50">
        <v>844.97853339129995</v>
      </c>
      <c r="D15" s="57">
        <v>19421</v>
      </c>
      <c r="E15" s="58" t="s">
        <v>102</v>
      </c>
      <c r="F15" s="58" t="s">
        <v>102</v>
      </c>
      <c r="G15" s="58" t="s">
        <v>102</v>
      </c>
      <c r="H15" s="48">
        <v>2102673</v>
      </c>
      <c r="I15" s="48">
        <v>1220038.6339999998</v>
      </c>
      <c r="J15" s="57">
        <v>13427.37</v>
      </c>
      <c r="K15" s="48">
        <v>5993.6299999999992</v>
      </c>
      <c r="L15" s="371">
        <v>2506387.5</v>
      </c>
      <c r="M15" s="371">
        <v>5971776</v>
      </c>
      <c r="N15" s="371">
        <v>8478163.5</v>
      </c>
      <c r="O15" s="381">
        <v>478807</v>
      </c>
      <c r="P15" s="379" t="s">
        <v>102</v>
      </c>
      <c r="Q15" s="381">
        <v>0</v>
      </c>
      <c r="R15" s="379" t="s">
        <v>102</v>
      </c>
      <c r="S15" s="69">
        <f t="shared" si="0"/>
        <v>2073849.3912483333</v>
      </c>
      <c r="T15" s="69">
        <f t="shared" si="0"/>
        <v>4956.6000000000004</v>
      </c>
      <c r="U15" s="69">
        <f t="shared" si="0"/>
        <v>61610.975000000006</v>
      </c>
      <c r="V15" s="60" t="s">
        <v>102</v>
      </c>
      <c r="W15" s="60" t="s">
        <v>102</v>
      </c>
      <c r="X15" s="60" t="s">
        <v>102</v>
      </c>
      <c r="Y15" s="60" t="s">
        <v>102</v>
      </c>
      <c r="Z15" s="60" t="s">
        <v>102</v>
      </c>
      <c r="AA15" s="60" t="s">
        <v>102</v>
      </c>
      <c r="AB15" s="57">
        <v>28.464225000000003</v>
      </c>
      <c r="AC15" s="57">
        <v>0</v>
      </c>
      <c r="AD15" s="57">
        <v>28.464225000000003</v>
      </c>
      <c r="AE15" s="57">
        <v>502275.53577499982</v>
      </c>
      <c r="AF15" s="57">
        <v>462966.00000000006</v>
      </c>
      <c r="AG15" s="57">
        <v>965269.99999999988</v>
      </c>
      <c r="AH15" s="57">
        <v>6788.8181999999997</v>
      </c>
      <c r="AI15" s="57">
        <v>0</v>
      </c>
      <c r="AJ15" s="57">
        <v>6788.8181999999997</v>
      </c>
      <c r="AK15" s="57">
        <v>5971776</v>
      </c>
      <c r="AL15" s="57">
        <v>0</v>
      </c>
      <c r="AM15" s="57">
        <v>5978564.8181999996</v>
      </c>
      <c r="AN15" s="57">
        <v>6817.2824249999994</v>
      </c>
      <c r="AO15" s="57">
        <v>0</v>
      </c>
      <c r="AP15" s="57">
        <v>6817.2824249999994</v>
      </c>
      <c r="AQ15" s="57">
        <v>6474051.5357750002</v>
      </c>
      <c r="AR15" s="57">
        <v>462966.00000000006</v>
      </c>
      <c r="AS15" s="57">
        <v>6943834.8181999996</v>
      </c>
      <c r="AT15" s="57">
        <v>283.15390000000002</v>
      </c>
      <c r="AU15" s="57">
        <v>0</v>
      </c>
      <c r="AV15" s="57">
        <v>283.15390000000002</v>
      </c>
      <c r="AW15" s="57">
        <v>380047.21209999995</v>
      </c>
      <c r="AX15" s="57">
        <v>757072.63400000008</v>
      </c>
      <c r="AY15" s="57">
        <v>1137403</v>
      </c>
      <c r="AZ15" s="57">
        <v>2428.9279000000001</v>
      </c>
      <c r="BA15" s="57">
        <v>1282141.9841443566</v>
      </c>
      <c r="BB15" s="57">
        <v>1284570.9120443568</v>
      </c>
      <c r="BC15" s="57">
        <v>2506387.5</v>
      </c>
      <c r="BD15" s="57">
        <v>546918.73749999993</v>
      </c>
      <c r="BE15" s="57">
        <v>4337877.1495443564</v>
      </c>
      <c r="BF15" s="57">
        <v>2712.0817999999999</v>
      </c>
      <c r="BG15" s="57">
        <v>1282141.9841443566</v>
      </c>
      <c r="BH15" s="57">
        <v>1284854.0659443568</v>
      </c>
      <c r="BI15" s="57">
        <v>2886434.7121000001</v>
      </c>
      <c r="BJ15" s="57">
        <v>1303991.3714999999</v>
      </c>
      <c r="BK15" s="57">
        <v>5475280.1495443564</v>
      </c>
      <c r="BL15" s="57">
        <v>311.61812500000002</v>
      </c>
      <c r="BM15" s="57">
        <v>882322.74787499965</v>
      </c>
      <c r="BN15" s="57">
        <v>1220038.6339999998</v>
      </c>
      <c r="BO15" s="57">
        <v>2102673</v>
      </c>
      <c r="BP15" s="57">
        <v>1291359.7302443567</v>
      </c>
      <c r="BQ15" s="57">
        <v>8478163.5</v>
      </c>
      <c r="BR15" s="57">
        <v>546918.73749999993</v>
      </c>
      <c r="BS15" s="57">
        <v>10316441.967744358</v>
      </c>
      <c r="BT15" s="57">
        <v>1291671.3483693567</v>
      </c>
      <c r="BU15" s="57">
        <v>9360486.2478749994</v>
      </c>
      <c r="BV15" s="57">
        <v>1766957.3714999999</v>
      </c>
      <c r="BW15" s="57">
        <v>12419114.967744358</v>
      </c>
      <c r="BX15" s="11"/>
      <c r="BY15" s="61">
        <v>0.73798688781779698</v>
      </c>
      <c r="BZ15" s="61">
        <v>0.4408752285299774</v>
      </c>
      <c r="CA15" s="61">
        <v>0.73798688781779698</v>
      </c>
      <c r="CB15" s="61">
        <v>0.99472212305892971</v>
      </c>
      <c r="CC15" s="61">
        <v>0.30836375757245232</v>
      </c>
      <c r="CD15" s="61">
        <v>0.23815975363534883</v>
      </c>
      <c r="CE15" s="61">
        <v>0.23466453420676206</v>
      </c>
      <c r="CF15" s="61">
        <v>0.52717571215788916</v>
      </c>
      <c r="CG15" s="62">
        <v>0.55912477147002249</v>
      </c>
      <c r="CH15" s="62">
        <v>0.26201311218220302</v>
      </c>
      <c r="CI15" s="62">
        <v>5.2778769410704463E-3</v>
      </c>
      <c r="CJ15" s="62">
        <v>0.69163624242754773</v>
      </c>
      <c r="CK15" s="62">
        <v>6.6672956964147864E-2</v>
      </c>
      <c r="CL15" s="62">
        <v>9.817748554633958E-4</v>
      </c>
      <c r="CM15" s="62">
        <v>0.93234526818038888</v>
      </c>
      <c r="CN15" s="27"/>
      <c r="CO15" s="57" t="s">
        <v>110</v>
      </c>
      <c r="CP15" s="63">
        <v>19421</v>
      </c>
      <c r="CQ15" s="63">
        <v>13427.37</v>
      </c>
      <c r="CR15" s="63">
        <v>844.97853339129995</v>
      </c>
      <c r="CS15" s="64">
        <v>12.419114967744358</v>
      </c>
      <c r="CT15" s="65">
        <v>73.798688781779703</v>
      </c>
      <c r="CU15" s="65">
        <v>9165144.0044970792</v>
      </c>
      <c r="CV15" s="65">
        <v>16.930940775258009</v>
      </c>
      <c r="CW15" s="65">
        <v>83.069059224741991</v>
      </c>
      <c r="CX15" s="66">
        <v>23.466453420676206</v>
      </c>
      <c r="CY15" s="66">
        <v>52.717571215788915</v>
      </c>
      <c r="CZ15" s="66">
        <v>23.815975363534882</v>
      </c>
      <c r="DA15" s="67">
        <v>639.46835733197872</v>
      </c>
      <c r="DB15" s="67">
        <v>156.5960422629301</v>
      </c>
      <c r="DC15" s="67">
        <v>1721.2343717821018</v>
      </c>
      <c r="DD15" s="67">
        <v>281.92575817642535</v>
      </c>
      <c r="DE15" s="68"/>
      <c r="DF15" s="68"/>
      <c r="DG15" s="68"/>
      <c r="DH15" s="68"/>
    </row>
    <row r="16" spans="1:114" s="54" customFormat="1" ht="26.25" customHeight="1" x14ac:dyDescent="0.25">
      <c r="A16" s="443" t="s">
        <v>111</v>
      </c>
      <c r="B16" s="443"/>
      <c r="C16" s="70">
        <v>15075.367442797469</v>
      </c>
      <c r="D16" s="71">
        <v>278180</v>
      </c>
      <c r="E16" s="58" t="s">
        <v>102</v>
      </c>
      <c r="F16" s="58" t="s">
        <v>102</v>
      </c>
      <c r="G16" s="58" t="s">
        <v>102</v>
      </c>
      <c r="H16" s="71">
        <v>29111806.329305582</v>
      </c>
      <c r="I16" s="71">
        <v>16155503.10775</v>
      </c>
      <c r="J16" s="71">
        <v>179766.86900000001</v>
      </c>
      <c r="K16" s="71">
        <v>98413.131000000023</v>
      </c>
      <c r="L16" s="373">
        <v>8745733.3399999999</v>
      </c>
      <c r="M16" s="373">
        <v>47264694.340000004</v>
      </c>
      <c r="N16" s="373">
        <v>56010427.680000007</v>
      </c>
      <c r="O16" s="423">
        <v>1771792.762913909</v>
      </c>
      <c r="P16" s="379" t="s">
        <v>102</v>
      </c>
      <c r="Q16" s="423">
        <v>50918.943851588221</v>
      </c>
      <c r="R16" s="379" t="s">
        <v>102</v>
      </c>
      <c r="S16" s="72">
        <f t="shared" ref="S16:T16" si="1">SUM(S7:S15)</f>
        <v>18664644.521235004</v>
      </c>
      <c r="T16" s="72">
        <f t="shared" si="1"/>
        <v>44609.399999999994</v>
      </c>
      <c r="U16" s="72">
        <f>SUM(U7:U15)</f>
        <v>554498.77499999991</v>
      </c>
      <c r="V16" s="73"/>
      <c r="W16" s="73"/>
      <c r="X16" s="73"/>
      <c r="Y16" s="73"/>
      <c r="Z16" s="73"/>
      <c r="AA16" s="73"/>
      <c r="AB16" s="70">
        <v>3134.1014405518117</v>
      </c>
      <c r="AC16" s="70">
        <v>24228.438517590163</v>
      </c>
      <c r="AD16" s="70">
        <v>27362.539958141977</v>
      </c>
      <c r="AE16" s="70">
        <v>7993621.9360762462</v>
      </c>
      <c r="AF16" s="70">
        <v>7892940.9489741782</v>
      </c>
      <c r="AG16" s="70">
        <v>15913925.425008567</v>
      </c>
      <c r="AH16" s="70">
        <v>774339.59652414918</v>
      </c>
      <c r="AI16" s="70">
        <v>0</v>
      </c>
      <c r="AJ16" s="70">
        <v>774339.59652414918</v>
      </c>
      <c r="AK16" s="70">
        <v>47264694.340000004</v>
      </c>
      <c r="AL16" s="70">
        <v>0</v>
      </c>
      <c r="AM16" s="70">
        <v>48039033.936524153</v>
      </c>
      <c r="AN16" s="70">
        <v>777473.6979647011</v>
      </c>
      <c r="AO16" s="70">
        <v>24228.438517590163</v>
      </c>
      <c r="AP16" s="70">
        <v>801702.13648229116</v>
      </c>
      <c r="AQ16" s="70">
        <v>55258316.27607625</v>
      </c>
      <c r="AR16" s="70">
        <v>7892940.9489741782</v>
      </c>
      <c r="AS16" s="70">
        <v>63952959.36153271</v>
      </c>
      <c r="AT16" s="70">
        <v>27904.846504448189</v>
      </c>
      <c r="AU16" s="70">
        <v>26690.505333998059</v>
      </c>
      <c r="AV16" s="70">
        <v>54595.351838446244</v>
      </c>
      <c r="AW16" s="70">
        <v>4880723.3936827481</v>
      </c>
      <c r="AX16" s="70">
        <v>8262562.1587758232</v>
      </c>
      <c r="AY16" s="70">
        <v>13197880.904297017</v>
      </c>
      <c r="AZ16" s="70">
        <v>156110.47289212796</v>
      </c>
      <c r="BA16" s="70">
        <v>14289619.951374866</v>
      </c>
      <c r="BB16" s="70">
        <v>14445730.424266994</v>
      </c>
      <c r="BC16" s="70">
        <v>8745733.3399999999</v>
      </c>
      <c r="BD16" s="70">
        <v>8980198.2037500013</v>
      </c>
      <c r="BE16" s="70">
        <v>32171661.968016997</v>
      </c>
      <c r="BF16" s="70">
        <v>184015.31939657615</v>
      </c>
      <c r="BG16" s="70">
        <v>14316310.456708863</v>
      </c>
      <c r="BH16" s="70">
        <v>14500325.776105439</v>
      </c>
      <c r="BI16" s="70">
        <v>13626456.733682748</v>
      </c>
      <c r="BJ16" s="70">
        <v>17242760.362525824</v>
      </c>
      <c r="BK16" s="70">
        <v>45369542.872314014</v>
      </c>
      <c r="BL16" s="70">
        <v>81957.891796588214</v>
      </c>
      <c r="BM16" s="70">
        <v>12874345.329758992</v>
      </c>
      <c r="BN16" s="70">
        <v>16155503.10775</v>
      </c>
      <c r="BO16" s="70">
        <v>29111806.329305582</v>
      </c>
      <c r="BP16" s="70">
        <v>15220070.020791143</v>
      </c>
      <c r="BQ16" s="70">
        <v>56010427.680000007</v>
      </c>
      <c r="BR16" s="70">
        <v>8980198.2037500013</v>
      </c>
      <c r="BS16" s="70">
        <v>80210695.904541135</v>
      </c>
      <c r="BT16" s="70">
        <v>15302027.912587732</v>
      </c>
      <c r="BU16" s="70">
        <v>68884773.009759009</v>
      </c>
      <c r="BV16" s="70">
        <v>25135701.311500002</v>
      </c>
      <c r="BW16" s="70">
        <v>109322502.23384672</v>
      </c>
      <c r="BX16" s="74"/>
      <c r="BY16" s="75"/>
      <c r="CN16" s="27"/>
      <c r="CO16" s="76" t="s">
        <v>112</v>
      </c>
      <c r="CP16" s="77">
        <v>278180</v>
      </c>
      <c r="CQ16" s="77">
        <v>179766.86900000001</v>
      </c>
      <c r="CR16" s="77">
        <v>15075.367442797469</v>
      </c>
      <c r="CS16" s="78">
        <v>109.32250223384672</v>
      </c>
      <c r="CT16" s="79">
        <v>68.598684193613394</v>
      </c>
      <c r="CU16" s="79">
        <v>74993798.059952453</v>
      </c>
      <c r="CV16" s="79">
        <v>26.629290159343277</v>
      </c>
      <c r="CW16" s="79">
        <v>73.370709840656716</v>
      </c>
      <c r="CX16" s="80">
        <v>31.960484629334925</v>
      </c>
      <c r="CY16" s="80">
        <v>30.034370793711613</v>
      </c>
      <c r="CZ16" s="80">
        <v>38.005144576953462</v>
      </c>
      <c r="DA16" s="81">
        <v>392.99195569000909</v>
      </c>
      <c r="DB16" s="81">
        <v>161.94200016525616</v>
      </c>
      <c r="DC16" s="81">
        <v>815.04058543306701</v>
      </c>
      <c r="DD16" s="81">
        <v>163.09419394749449</v>
      </c>
      <c r="DE16" s="82"/>
      <c r="DF16" s="82"/>
      <c r="DG16" s="82"/>
      <c r="DH16" s="82"/>
    </row>
    <row r="17" spans="1:142" s="54" customFormat="1" ht="26.25" customHeight="1" x14ac:dyDescent="0.25">
      <c r="A17" s="83"/>
      <c r="B17" s="83"/>
      <c r="C17" s="84"/>
      <c r="D17" s="85"/>
      <c r="E17" s="86"/>
      <c r="F17" s="86"/>
      <c r="G17" s="86"/>
      <c r="H17" s="85"/>
      <c r="I17" s="85"/>
      <c r="J17" s="85"/>
      <c r="K17" s="85"/>
      <c r="L17" s="85"/>
      <c r="M17" s="85"/>
      <c r="N17" s="85"/>
      <c r="O17" s="85"/>
      <c r="P17" s="85"/>
      <c r="Q17" s="85"/>
      <c r="R17" s="85"/>
      <c r="S17" s="85"/>
      <c r="T17" s="85"/>
      <c r="U17" s="85"/>
      <c r="V17" s="85"/>
      <c r="W17" s="85"/>
      <c r="X17" s="85"/>
      <c r="Y17" s="85"/>
      <c r="Z17" s="85"/>
      <c r="AA17" s="85"/>
      <c r="AB17" s="87">
        <f>AB16/$AG$16</f>
        <v>1.9694081484299304E-4</v>
      </c>
      <c r="AC17" s="87">
        <f t="shared" ref="AC17:AG17" si="2">AC16/$AG$16</f>
        <v>1.5224677677272149E-3</v>
      </c>
      <c r="AD17" s="87">
        <f t="shared" si="2"/>
        <v>1.7194085825702082E-3</v>
      </c>
      <c r="AE17" s="87">
        <f t="shared" si="2"/>
        <v>0.50230359402805502</v>
      </c>
      <c r="AF17" s="87">
        <f t="shared" si="2"/>
        <v>0.49597699738937473</v>
      </c>
      <c r="AG17" s="87">
        <f t="shared" si="2"/>
        <v>1</v>
      </c>
      <c r="AH17" s="87">
        <f>AH16/$AM$16</f>
        <v>1.6118966870718388E-2</v>
      </c>
      <c r="AI17" s="87">
        <f t="shared" ref="AI17:AM17" si="3">AI16/$AM$16</f>
        <v>0</v>
      </c>
      <c r="AJ17" s="87">
        <f t="shared" si="3"/>
        <v>1.6118966870718388E-2</v>
      </c>
      <c r="AK17" s="87">
        <f t="shared" si="3"/>
        <v>0.98388103312928166</v>
      </c>
      <c r="AL17" s="87">
        <f t="shared" si="3"/>
        <v>0</v>
      </c>
      <c r="AM17" s="87">
        <f t="shared" si="3"/>
        <v>1</v>
      </c>
      <c r="AN17" s="87">
        <f>AN16/$AS$16</f>
        <v>1.2156962019060942E-2</v>
      </c>
      <c r="AO17" s="87">
        <f t="shared" ref="AO17:AS17" si="4">AO16/$AS$16</f>
        <v>3.7884780875618732E-4</v>
      </c>
      <c r="AP17" s="87">
        <f t="shared" si="4"/>
        <v>1.2535809827817128E-2</v>
      </c>
      <c r="AQ17" s="87">
        <f t="shared" si="4"/>
        <v>0.86404627444517867</v>
      </c>
      <c r="AR17" s="87">
        <f t="shared" si="4"/>
        <v>0.12341791572700435</v>
      </c>
      <c r="AS17" s="87">
        <f t="shared" si="4"/>
        <v>1</v>
      </c>
      <c r="AT17" s="87">
        <f>AT16/$AY$16</f>
        <v>2.1143429545089185E-3</v>
      </c>
      <c r="AU17" s="87">
        <f t="shared" ref="AU17:AY17" si="5">AU16/$AY$16</f>
        <v>2.0223326401822631E-3</v>
      </c>
      <c r="AV17" s="87">
        <f t="shared" si="5"/>
        <v>4.1366755946911811E-3</v>
      </c>
      <c r="AW17" s="87">
        <f t="shared" si="5"/>
        <v>0.36981114082440791</v>
      </c>
      <c r="AX17" s="87">
        <f t="shared" si="5"/>
        <v>0.62605218358090098</v>
      </c>
      <c r="AY17" s="87">
        <f t="shared" si="5"/>
        <v>1</v>
      </c>
      <c r="AZ17" s="87">
        <f>AZ16/$BE$16</f>
        <v>4.8524217694231337E-3</v>
      </c>
      <c r="BA17" s="87">
        <f t="shared" ref="BA17:BE17" si="6">BA16/$BE$16</f>
        <v>0.44416791291605295</v>
      </c>
      <c r="BB17" s="87">
        <f t="shared" si="6"/>
        <v>0.44902033468547609</v>
      </c>
      <c r="BC17" s="87">
        <f t="shared" si="6"/>
        <v>0.27184586698363444</v>
      </c>
      <c r="BD17" s="87">
        <f t="shared" si="6"/>
        <v>0.27913379833088942</v>
      </c>
      <c r="BE17" s="87">
        <f t="shared" si="6"/>
        <v>1</v>
      </c>
      <c r="BF17" s="87">
        <f>BF16/$BK$16</f>
        <v>4.0559218309618094E-3</v>
      </c>
      <c r="BG17" s="87">
        <f t="shared" ref="BG17:BK17" si="7">BG16/$BK$16</f>
        <v>0.31554892446238747</v>
      </c>
      <c r="BH17" s="87">
        <f t="shared" si="7"/>
        <v>0.31960484629334923</v>
      </c>
      <c r="BI17" s="87">
        <f t="shared" si="7"/>
        <v>0.30034370793711612</v>
      </c>
      <c r="BJ17" s="87">
        <f t="shared" si="7"/>
        <v>0.38005144576953459</v>
      </c>
      <c r="BK17" s="87">
        <f t="shared" si="7"/>
        <v>1</v>
      </c>
      <c r="BL17" s="87">
        <f>BL16/$BO$16</f>
        <v>2.8152801948975867E-3</v>
      </c>
      <c r="BM17" s="87">
        <f t="shared" ref="BM17:BO17" si="8">BM16/$BO$16</f>
        <v>0.44223794237044484</v>
      </c>
      <c r="BN17" s="87">
        <f t="shared" si="8"/>
        <v>0.55494677743465759</v>
      </c>
      <c r="BO17" s="87">
        <f t="shared" si="8"/>
        <v>1</v>
      </c>
      <c r="BP17" s="87">
        <f>BP16/$BS$16</f>
        <v>0.18975112794064986</v>
      </c>
      <c r="BQ17" s="87">
        <f t="shared" ref="BQ17:BS17" si="9">BQ16/$BS$16</f>
        <v>0.6982912571492722</v>
      </c>
      <c r="BR17" s="87">
        <f t="shared" si="9"/>
        <v>0.11195761491007818</v>
      </c>
      <c r="BS17" s="87">
        <f t="shared" si="9"/>
        <v>1</v>
      </c>
      <c r="BT17" s="87">
        <f>BT16/$BW$16</f>
        <v>0.13997143863260531</v>
      </c>
      <c r="BU17" s="87">
        <f t="shared" ref="BU17:BW17" si="10">BU16/$BW$16</f>
        <v>0.63010607699420162</v>
      </c>
      <c r="BV17" s="87">
        <f t="shared" si="10"/>
        <v>0.22992248437319321</v>
      </c>
      <c r="BW17" s="87">
        <f t="shared" si="10"/>
        <v>1</v>
      </c>
      <c r="BX17" s="74"/>
      <c r="BY17" s="75"/>
      <c r="CN17" s="27"/>
      <c r="CO17" s="88"/>
      <c r="CP17" s="89"/>
      <c r="CQ17" s="89"/>
      <c r="CR17" s="89"/>
      <c r="CS17" s="90"/>
      <c r="CT17" s="91"/>
      <c r="CU17" s="91"/>
      <c r="CV17" s="91"/>
      <c r="CW17" s="91"/>
      <c r="CX17" s="92"/>
      <c r="CY17" s="92"/>
      <c r="CZ17" s="92"/>
      <c r="DA17" s="93"/>
      <c r="DB17" s="93"/>
      <c r="DC17" s="93"/>
      <c r="DD17" s="93"/>
      <c r="DE17" s="82"/>
      <c r="DF17" s="82"/>
      <c r="DG17" s="82"/>
      <c r="DH17" s="82"/>
    </row>
    <row r="18" spans="1:142" s="54" customFormat="1" ht="26.25" customHeight="1" x14ac:dyDescent="0.25">
      <c r="A18" s="94"/>
      <c r="B18" s="95"/>
      <c r="D18" s="85"/>
      <c r="E18" s="96"/>
      <c r="F18" s="96"/>
      <c r="G18" s="96"/>
      <c r="H18" s="85"/>
      <c r="I18" s="85"/>
      <c r="J18" s="85"/>
      <c r="K18" s="85"/>
      <c r="L18" s="85"/>
      <c r="M18" s="85"/>
      <c r="N18" s="85"/>
      <c r="O18" s="85"/>
      <c r="P18" s="85"/>
      <c r="Q18" s="85"/>
      <c r="R18" s="85"/>
      <c r="S18" s="85"/>
      <c r="T18" s="85"/>
      <c r="U18" s="85"/>
      <c r="V18" s="85"/>
      <c r="W18" s="85"/>
      <c r="X18" s="85"/>
      <c r="Y18" s="85"/>
      <c r="Z18" s="85"/>
      <c r="AA18" s="85"/>
      <c r="AB18" s="84"/>
      <c r="AC18" s="84"/>
      <c r="AD18" s="84"/>
      <c r="AE18" s="84"/>
      <c r="AF18" s="84"/>
      <c r="AG18" s="84"/>
      <c r="AH18" s="84"/>
      <c r="AI18" s="84"/>
      <c r="AJ18" s="84"/>
      <c r="AK18" s="84"/>
      <c r="AL18" s="84"/>
      <c r="AM18" s="84"/>
      <c r="AN18" s="84"/>
      <c r="AO18" s="84"/>
      <c r="AP18" s="84"/>
      <c r="AQ18" s="84"/>
      <c r="AR18" s="84"/>
      <c r="AS18" s="84"/>
      <c r="AT18" s="8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75"/>
      <c r="CK18" s="27"/>
      <c r="CL18" s="75"/>
      <c r="CM18" s="75"/>
      <c r="CN18" s="27"/>
      <c r="CO18" s="11"/>
      <c r="CP18" s="90"/>
      <c r="CQ18" s="91"/>
      <c r="CR18" s="91"/>
      <c r="CS18" s="91"/>
      <c r="CT18" s="91"/>
      <c r="CU18" s="92"/>
      <c r="CV18" s="92"/>
      <c r="CW18" s="92"/>
      <c r="CX18" s="93"/>
      <c r="CY18" s="93"/>
      <c r="CZ18" s="93"/>
      <c r="DA18" s="93"/>
      <c r="DB18" s="83"/>
      <c r="DC18" s="93"/>
      <c r="DD18" s="83"/>
      <c r="DE18" s="82"/>
    </row>
    <row r="19" spans="1:142" s="54" customFormat="1" ht="26.25" customHeight="1" x14ac:dyDescent="0.25">
      <c r="A19" s="94"/>
      <c r="B19" s="95"/>
      <c r="D19" s="85"/>
      <c r="E19" s="96"/>
      <c r="F19" s="96"/>
      <c r="G19" s="96"/>
      <c r="H19" s="85"/>
      <c r="I19" s="85"/>
      <c r="J19" s="85"/>
      <c r="K19" s="85"/>
      <c r="L19" s="85"/>
      <c r="M19" s="85"/>
      <c r="N19" s="85"/>
      <c r="O19" s="85"/>
      <c r="P19" s="85"/>
      <c r="Q19" s="85"/>
      <c r="R19" s="85"/>
      <c r="S19" s="85"/>
      <c r="T19" s="85"/>
      <c r="U19" s="85"/>
      <c r="V19" s="85"/>
      <c r="W19" s="85"/>
      <c r="X19" s="85"/>
      <c r="Y19" s="85"/>
      <c r="Z19" s="85"/>
      <c r="AA19" s="85"/>
      <c r="AB19" s="84"/>
      <c r="AC19" s="84"/>
      <c r="AD19" s="84"/>
      <c r="AE19" s="84"/>
      <c r="AF19" s="84"/>
      <c r="AG19" s="84"/>
      <c r="AH19" s="84"/>
      <c r="AI19" s="84"/>
      <c r="AJ19" s="84"/>
      <c r="AK19" s="84"/>
      <c r="AL19" s="84"/>
      <c r="AM19" s="84"/>
      <c r="AN19" s="84"/>
      <c r="AO19" s="84"/>
      <c r="AP19" s="84"/>
      <c r="AQ19" s="84"/>
      <c r="AR19" s="84"/>
      <c r="AS19" s="84"/>
      <c r="AT19" s="8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75"/>
      <c r="CK19" s="27"/>
      <c r="CL19" s="75"/>
      <c r="CM19" s="75"/>
      <c r="CN19" s="27"/>
      <c r="CO19" s="11"/>
      <c r="CP19" s="90"/>
      <c r="CQ19" s="91"/>
      <c r="CR19" s="91"/>
      <c r="CS19" s="91"/>
      <c r="CT19" s="91"/>
      <c r="CU19" s="92"/>
      <c r="CV19" s="92"/>
      <c r="CW19" s="92"/>
      <c r="CX19" s="93"/>
      <c r="CY19" s="93"/>
      <c r="CZ19" s="93"/>
      <c r="DA19" s="93"/>
      <c r="DB19" s="83"/>
      <c r="DC19" s="93"/>
      <c r="DD19" s="83"/>
      <c r="DE19" s="82"/>
    </row>
    <row r="20" spans="1:142" s="54" customFormat="1" ht="24" customHeight="1" x14ac:dyDescent="0.25">
      <c r="A20" s="94"/>
      <c r="B20" s="75"/>
      <c r="C20" s="75"/>
      <c r="D20" s="97"/>
      <c r="E20" s="98"/>
      <c r="F20" s="99"/>
      <c r="G20" s="98"/>
      <c r="H20" s="100"/>
      <c r="I20" s="97"/>
      <c r="J20" s="97"/>
      <c r="K20" s="101"/>
      <c r="L20" s="101"/>
      <c r="M20" s="101"/>
      <c r="N20" s="101"/>
      <c r="O20" s="101"/>
      <c r="P20" s="101"/>
      <c r="Q20" s="101"/>
      <c r="R20" s="101"/>
      <c r="S20" s="101"/>
      <c r="T20" s="101"/>
      <c r="U20" s="101"/>
      <c r="V20" s="101"/>
      <c r="W20" s="101"/>
      <c r="X20" s="101"/>
      <c r="Y20" s="101"/>
      <c r="Z20" s="101"/>
      <c r="AA20" s="101"/>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c r="BT20" s="102"/>
      <c r="BU20" s="75"/>
      <c r="BV20" s="75"/>
      <c r="BW20" s="75"/>
      <c r="BY20" s="75"/>
      <c r="BZ20" s="75"/>
      <c r="CA20" s="75"/>
      <c r="CB20" s="75"/>
      <c r="CC20" s="75"/>
      <c r="CD20" s="75"/>
      <c r="CE20" s="75"/>
      <c r="CF20" s="75"/>
      <c r="CG20" s="75"/>
      <c r="CH20" s="75"/>
      <c r="CI20" s="75"/>
      <c r="CJ20" s="75"/>
      <c r="CK20" s="75"/>
      <c r="CL20" s="75"/>
      <c r="CM20" s="75"/>
      <c r="CO20" s="103"/>
      <c r="CP20" s="103"/>
      <c r="CQ20" s="103"/>
      <c r="CR20" s="88"/>
      <c r="CS20" s="88"/>
      <c r="CT20" s="88"/>
      <c r="CU20" s="103"/>
      <c r="CV20" s="103"/>
      <c r="CW20" s="103"/>
      <c r="CX20" s="103"/>
      <c r="CY20" s="88"/>
      <c r="CZ20" s="88"/>
      <c r="DA20" s="88"/>
      <c r="DB20" s="83"/>
      <c r="DC20" s="83"/>
      <c r="DD20" s="83"/>
      <c r="DE20" s="82"/>
    </row>
    <row r="21" spans="1:142" s="3" customFormat="1" ht="43.5" customHeight="1" x14ac:dyDescent="0.4">
      <c r="A21" s="104" t="s">
        <v>113</v>
      </c>
      <c r="C21" s="54"/>
      <c r="D21" s="105"/>
      <c r="E21" s="105"/>
      <c r="G21" s="105"/>
      <c r="H21" s="16"/>
      <c r="I21" s="16"/>
      <c r="J21" s="105"/>
      <c r="K21" s="105"/>
      <c r="L21" s="105"/>
      <c r="M21" s="105"/>
      <c r="N21" s="105"/>
      <c r="O21" s="105"/>
      <c r="P21" s="105"/>
      <c r="Q21" s="105"/>
      <c r="R21" s="105"/>
      <c r="S21" s="105"/>
      <c r="T21" s="105"/>
      <c r="U21" s="105"/>
      <c r="V21" s="105"/>
      <c r="W21" s="105"/>
      <c r="X21" s="105"/>
      <c r="Y21" s="105"/>
      <c r="Z21" s="105"/>
      <c r="AA21" s="105"/>
      <c r="AB21" s="106"/>
      <c r="AC21" s="106"/>
      <c r="AD21" s="107"/>
      <c r="AE21" s="107"/>
      <c r="AF21" s="107"/>
      <c r="AG21" s="107"/>
      <c r="AH21" s="11"/>
      <c r="AI21" s="11"/>
      <c r="AJ21" s="11"/>
      <c r="AK21" s="11"/>
      <c r="AL21" s="11"/>
      <c r="AM21" s="11"/>
      <c r="AN21" s="11"/>
      <c r="AO21" s="11"/>
      <c r="AP21" s="11"/>
      <c r="AQ21" s="11"/>
      <c r="AR21" s="11"/>
      <c r="AS21" s="11"/>
      <c r="AT21" s="108"/>
      <c r="AU21" s="11"/>
      <c r="AV21" s="11"/>
      <c r="AW21" s="11"/>
      <c r="AX21" s="11"/>
      <c r="AY21" s="108"/>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09"/>
      <c r="BY21" s="110"/>
      <c r="BZ21" s="110"/>
      <c r="CA21" s="110"/>
      <c r="CB21" s="110"/>
      <c r="CC21" s="110"/>
      <c r="CD21" s="110"/>
      <c r="CE21" s="110"/>
      <c r="CF21" s="110"/>
      <c r="CG21" s="109"/>
      <c r="CH21" s="109"/>
      <c r="CI21" s="109"/>
      <c r="CJ21" s="109"/>
      <c r="CK21" s="109"/>
      <c r="CL21" s="109"/>
      <c r="CM21" s="109"/>
      <c r="CN21" s="109"/>
      <c r="DE21" s="111"/>
      <c r="DF21" s="111"/>
      <c r="DG21" s="111"/>
      <c r="DH21" s="111"/>
    </row>
    <row r="22" spans="1:142" s="3" customFormat="1" ht="17.25" customHeight="1" x14ac:dyDescent="0.4">
      <c r="A22" s="104"/>
      <c r="C22" s="54"/>
      <c r="D22" s="105"/>
      <c r="E22" s="105"/>
      <c r="G22" s="105"/>
      <c r="H22" s="16"/>
      <c r="I22" s="16"/>
      <c r="J22" s="105"/>
      <c r="K22" s="105"/>
      <c r="L22" s="105"/>
      <c r="M22" s="105"/>
      <c r="N22" s="105"/>
      <c r="O22" s="105"/>
      <c r="P22" s="105"/>
      <c r="Q22" s="105"/>
      <c r="R22" s="105"/>
      <c r="S22" s="105"/>
      <c r="T22" s="105"/>
      <c r="U22" s="105"/>
      <c r="V22" s="105"/>
      <c r="W22" s="105"/>
      <c r="X22" s="105"/>
      <c r="Y22" s="105"/>
      <c r="Z22" s="105"/>
      <c r="AA22" s="105"/>
      <c r="AB22" s="106"/>
      <c r="AC22" s="106"/>
      <c r="AD22" s="107"/>
      <c r="AE22" s="107"/>
      <c r="AF22" s="107"/>
      <c r="AG22" s="107"/>
      <c r="AH22" s="11"/>
      <c r="AI22" s="11"/>
      <c r="AJ22" s="11"/>
      <c r="AK22" s="11"/>
      <c r="AL22" s="11"/>
      <c r="AM22" s="11"/>
      <c r="AN22" s="11"/>
      <c r="AO22" s="11"/>
      <c r="AP22" s="11"/>
      <c r="AQ22" s="11"/>
      <c r="AR22" s="11"/>
      <c r="AS22" s="11"/>
      <c r="AT22" s="108"/>
      <c r="AU22" s="11"/>
      <c r="AV22" s="11"/>
      <c r="AW22" s="11"/>
      <c r="AX22" s="11"/>
      <c r="AY22" s="108"/>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09"/>
      <c r="BY22" s="110"/>
      <c r="BZ22" s="110"/>
      <c r="CA22" s="110"/>
      <c r="CB22" s="110"/>
      <c r="CC22" s="110"/>
      <c r="CD22" s="110"/>
      <c r="CE22" s="110"/>
      <c r="CF22" s="110"/>
      <c r="CG22" s="109"/>
      <c r="CH22" s="109"/>
      <c r="CI22" s="109"/>
      <c r="CJ22" s="109"/>
      <c r="CK22" s="109"/>
      <c r="CL22" s="109"/>
      <c r="CM22" s="109"/>
      <c r="CN22" s="109"/>
      <c r="DE22" s="111"/>
      <c r="DF22" s="111"/>
      <c r="DG22" s="111"/>
      <c r="DH22" s="111"/>
    </row>
    <row r="23" spans="1:142" s="115" customFormat="1" ht="68.25" customHeight="1" x14ac:dyDescent="0.25">
      <c r="A23" s="112"/>
      <c r="B23" s="113"/>
      <c r="C23" s="441" t="s">
        <v>2</v>
      </c>
      <c r="D23" s="441"/>
      <c r="E23" s="441"/>
      <c r="F23" s="441"/>
      <c r="G23" s="441"/>
      <c r="H23" s="441"/>
      <c r="I23" s="441"/>
      <c r="J23" s="441"/>
      <c r="K23" s="441"/>
      <c r="L23" s="429" t="s">
        <v>357</v>
      </c>
      <c r="M23" s="429"/>
      <c r="N23" s="429"/>
      <c r="O23" s="429" t="s">
        <v>355</v>
      </c>
      <c r="P23" s="429"/>
      <c r="Q23" s="430" t="s">
        <v>356</v>
      </c>
      <c r="R23" s="430"/>
      <c r="S23" s="427" t="s">
        <v>3</v>
      </c>
      <c r="T23" s="430" t="s">
        <v>4</v>
      </c>
      <c r="U23" s="430"/>
      <c r="V23" s="442" t="s">
        <v>5</v>
      </c>
      <c r="W23" s="442"/>
      <c r="X23" s="442"/>
      <c r="Y23" s="442"/>
      <c r="Z23" s="442"/>
      <c r="AA23" s="442"/>
      <c r="AB23" s="428" t="s">
        <v>6</v>
      </c>
      <c r="AC23" s="428"/>
      <c r="AD23" s="428"/>
      <c r="AE23" s="428"/>
      <c r="AF23" s="428"/>
      <c r="AG23" s="428"/>
      <c r="AH23" s="437" t="s">
        <v>7</v>
      </c>
      <c r="AI23" s="437"/>
      <c r="AJ23" s="437"/>
      <c r="AK23" s="437"/>
      <c r="AL23" s="437"/>
      <c r="AM23" s="437"/>
      <c r="AN23" s="437" t="s">
        <v>8</v>
      </c>
      <c r="AO23" s="437"/>
      <c r="AP23" s="437"/>
      <c r="AQ23" s="437"/>
      <c r="AR23" s="437"/>
      <c r="AS23" s="437"/>
      <c r="AT23" s="438" t="s">
        <v>9</v>
      </c>
      <c r="AU23" s="438"/>
      <c r="AV23" s="438"/>
      <c r="AW23" s="438"/>
      <c r="AX23" s="438"/>
      <c r="AY23" s="438"/>
      <c r="AZ23" s="438" t="s">
        <v>10</v>
      </c>
      <c r="BA23" s="438"/>
      <c r="BB23" s="438"/>
      <c r="BC23" s="438"/>
      <c r="BD23" s="438"/>
      <c r="BE23" s="438"/>
      <c r="BF23" s="438" t="s">
        <v>11</v>
      </c>
      <c r="BG23" s="438"/>
      <c r="BH23" s="438"/>
      <c r="BI23" s="438"/>
      <c r="BJ23" s="438"/>
      <c r="BK23" s="438"/>
      <c r="BL23" s="431" t="s">
        <v>12</v>
      </c>
      <c r="BM23" s="431"/>
      <c r="BN23" s="431"/>
      <c r="BO23" s="431"/>
      <c r="BP23" s="431" t="s">
        <v>13</v>
      </c>
      <c r="BQ23" s="431"/>
      <c r="BR23" s="431"/>
      <c r="BS23" s="431"/>
      <c r="BT23" s="431" t="s">
        <v>14</v>
      </c>
      <c r="BU23" s="431"/>
      <c r="BV23" s="431"/>
      <c r="BW23" s="431"/>
      <c r="BX23" s="382"/>
      <c r="BY23" s="432" t="s">
        <v>15</v>
      </c>
      <c r="BZ23" s="432"/>
      <c r="CA23" s="432"/>
      <c r="CB23" s="432"/>
      <c r="CC23" s="432"/>
      <c r="CD23" s="432"/>
      <c r="CE23" s="432"/>
      <c r="CF23" s="432"/>
      <c r="CG23" s="433" t="s">
        <v>16</v>
      </c>
      <c r="CH23" s="434"/>
      <c r="CI23" s="434"/>
      <c r="CJ23" s="434"/>
      <c r="CK23" s="434"/>
      <c r="CL23" s="434"/>
      <c r="CM23" s="435"/>
      <c r="CN23" s="114"/>
      <c r="CO23" s="113"/>
      <c r="CP23" s="113"/>
      <c r="CQ23" s="113"/>
      <c r="CR23" s="113"/>
      <c r="CS23" s="113"/>
      <c r="CT23" s="113"/>
      <c r="CU23" s="113"/>
      <c r="CV23" s="113"/>
      <c r="CW23" s="113"/>
      <c r="CX23" s="113"/>
      <c r="CY23" s="113"/>
      <c r="CZ23" s="113"/>
      <c r="DA23" s="113"/>
      <c r="DE23" s="116"/>
      <c r="DF23" s="116"/>
      <c r="DG23" s="116"/>
      <c r="DH23" s="116"/>
    </row>
    <row r="24" spans="1:142" s="115" customFormat="1" ht="153.75" customHeight="1" x14ac:dyDescent="0.25">
      <c r="A24" s="37" t="s">
        <v>114</v>
      </c>
      <c r="B24" s="117" t="s">
        <v>115</v>
      </c>
      <c r="C24" s="402" t="s">
        <v>18</v>
      </c>
      <c r="D24" s="403" t="s">
        <v>19</v>
      </c>
      <c r="E24" s="392" t="s">
        <v>20</v>
      </c>
      <c r="F24" s="392" t="s">
        <v>21</v>
      </c>
      <c r="G24" s="392" t="s">
        <v>22</v>
      </c>
      <c r="H24" s="391" t="s">
        <v>23</v>
      </c>
      <c r="I24" s="391" t="s">
        <v>24</v>
      </c>
      <c r="J24" s="403" t="s">
        <v>25</v>
      </c>
      <c r="K24" s="403" t="s">
        <v>26</v>
      </c>
      <c r="L24" s="390" t="s">
        <v>116</v>
      </c>
      <c r="M24" s="390" t="s">
        <v>117</v>
      </c>
      <c r="N24" s="390" t="s">
        <v>118</v>
      </c>
      <c r="O24" s="421" t="s">
        <v>119</v>
      </c>
      <c r="P24" s="387" t="s">
        <v>120</v>
      </c>
      <c r="Q24" s="386" t="s">
        <v>121</v>
      </c>
      <c r="R24" s="387" t="s">
        <v>120</v>
      </c>
      <c r="S24" s="386" t="s">
        <v>27</v>
      </c>
      <c r="T24" s="419" t="s">
        <v>28</v>
      </c>
      <c r="U24" s="419" t="s">
        <v>29</v>
      </c>
      <c r="V24" s="420" t="s">
        <v>30</v>
      </c>
      <c r="W24" s="420" t="s">
        <v>31</v>
      </c>
      <c r="X24" s="420" t="s">
        <v>32</v>
      </c>
      <c r="Y24" s="420" t="s">
        <v>33</v>
      </c>
      <c r="Z24" s="420" t="s">
        <v>34</v>
      </c>
      <c r="AA24" s="420" t="s">
        <v>35</v>
      </c>
      <c r="AB24" s="407" t="s">
        <v>122</v>
      </c>
      <c r="AC24" s="407" t="s">
        <v>123</v>
      </c>
      <c r="AD24" s="407" t="s">
        <v>124</v>
      </c>
      <c r="AE24" s="407" t="s">
        <v>36</v>
      </c>
      <c r="AF24" s="407" t="s">
        <v>37</v>
      </c>
      <c r="AG24" s="399" t="s">
        <v>38</v>
      </c>
      <c r="AH24" s="407" t="s">
        <v>122</v>
      </c>
      <c r="AI24" s="407" t="s">
        <v>123</v>
      </c>
      <c r="AJ24" s="407" t="s">
        <v>124</v>
      </c>
      <c r="AK24" s="407" t="s">
        <v>36</v>
      </c>
      <c r="AL24" s="407" t="s">
        <v>37</v>
      </c>
      <c r="AM24" s="400" t="s">
        <v>39</v>
      </c>
      <c r="AN24" s="407" t="s">
        <v>122</v>
      </c>
      <c r="AO24" s="407" t="s">
        <v>123</v>
      </c>
      <c r="AP24" s="407" t="s">
        <v>124</v>
      </c>
      <c r="AQ24" s="407" t="s">
        <v>36</v>
      </c>
      <c r="AR24" s="407" t="s">
        <v>37</v>
      </c>
      <c r="AS24" s="407" t="s">
        <v>40</v>
      </c>
      <c r="AT24" s="407" t="s">
        <v>122</v>
      </c>
      <c r="AU24" s="407" t="s">
        <v>123</v>
      </c>
      <c r="AV24" s="407" t="s">
        <v>124</v>
      </c>
      <c r="AW24" s="407" t="s">
        <v>36</v>
      </c>
      <c r="AX24" s="407" t="s">
        <v>37</v>
      </c>
      <c r="AY24" s="407" t="s">
        <v>41</v>
      </c>
      <c r="AZ24" s="407" t="s">
        <v>122</v>
      </c>
      <c r="BA24" s="407" t="s">
        <v>123</v>
      </c>
      <c r="BB24" s="407" t="s">
        <v>124</v>
      </c>
      <c r="BC24" s="407" t="s">
        <v>36</v>
      </c>
      <c r="BD24" s="407" t="s">
        <v>37</v>
      </c>
      <c r="BE24" s="407" t="s">
        <v>42</v>
      </c>
      <c r="BF24" s="407" t="s">
        <v>122</v>
      </c>
      <c r="BG24" s="407" t="s">
        <v>123</v>
      </c>
      <c r="BH24" s="407" t="s">
        <v>124</v>
      </c>
      <c r="BI24" s="407" t="s">
        <v>36</v>
      </c>
      <c r="BJ24" s="407" t="s">
        <v>37</v>
      </c>
      <c r="BK24" s="407" t="s">
        <v>43</v>
      </c>
      <c r="BL24" s="407" t="s">
        <v>44</v>
      </c>
      <c r="BM24" s="407" t="s">
        <v>36</v>
      </c>
      <c r="BN24" s="407" t="s">
        <v>37</v>
      </c>
      <c r="BO24" s="402" t="s">
        <v>45</v>
      </c>
      <c r="BP24" s="407" t="s">
        <v>44</v>
      </c>
      <c r="BQ24" s="407" t="s">
        <v>36</v>
      </c>
      <c r="BR24" s="407" t="s">
        <v>37</v>
      </c>
      <c r="BS24" s="402" t="s">
        <v>46</v>
      </c>
      <c r="BT24" s="407" t="s">
        <v>44</v>
      </c>
      <c r="BU24" s="407" t="s">
        <v>36</v>
      </c>
      <c r="BV24" s="407" t="s">
        <v>37</v>
      </c>
      <c r="BW24" s="402" t="s">
        <v>47</v>
      </c>
      <c r="BX24" s="395"/>
      <c r="BY24" s="392" t="s">
        <v>48</v>
      </c>
      <c r="BZ24" s="392" t="s">
        <v>49</v>
      </c>
      <c r="CA24" s="392" t="s">
        <v>50</v>
      </c>
      <c r="CB24" s="392" t="s">
        <v>51</v>
      </c>
      <c r="CC24" s="392" t="s">
        <v>52</v>
      </c>
      <c r="CD24" s="392" t="s">
        <v>53</v>
      </c>
      <c r="CE24" s="392" t="s">
        <v>54</v>
      </c>
      <c r="CF24" s="392" t="s">
        <v>55</v>
      </c>
      <c r="CG24" s="392" t="s">
        <v>56</v>
      </c>
      <c r="CH24" s="392" t="s">
        <v>57</v>
      </c>
      <c r="CI24" s="392" t="s">
        <v>58</v>
      </c>
      <c r="CJ24" s="392" t="s">
        <v>59</v>
      </c>
      <c r="CK24" s="392" t="s">
        <v>60</v>
      </c>
      <c r="CL24" s="392" t="s">
        <v>61</v>
      </c>
      <c r="CM24" s="392" t="s">
        <v>62</v>
      </c>
      <c r="CN24" s="118"/>
      <c r="CO24" s="447" t="s">
        <v>125</v>
      </c>
      <c r="CP24" s="447"/>
      <c r="CQ24" s="447"/>
      <c r="CR24" s="447"/>
      <c r="CS24" s="447"/>
      <c r="CT24" s="447"/>
      <c r="CU24" s="447"/>
      <c r="CV24" s="447"/>
      <c r="CW24" s="447"/>
      <c r="CX24" s="447"/>
      <c r="CY24" s="447"/>
      <c r="CZ24" s="447"/>
      <c r="DA24" s="444" t="s">
        <v>126</v>
      </c>
      <c r="DB24" s="444"/>
      <c r="DC24" s="444"/>
      <c r="DD24" s="444"/>
      <c r="DE24" s="116"/>
      <c r="DF24" s="116"/>
      <c r="DG24" s="116"/>
      <c r="DH24" s="116"/>
    </row>
    <row r="25" spans="1:142" s="113" customFormat="1" ht="90" customHeight="1" thickBot="1" x14ac:dyDescent="0.3">
      <c r="A25" s="119" t="s">
        <v>127</v>
      </c>
      <c r="B25" s="120" t="s">
        <v>65</v>
      </c>
      <c r="C25" s="397" t="s">
        <v>65</v>
      </c>
      <c r="D25" s="397" t="s">
        <v>66</v>
      </c>
      <c r="E25" s="394" t="s">
        <v>67</v>
      </c>
      <c r="F25" s="394" t="s">
        <v>358</v>
      </c>
      <c r="G25" s="394"/>
      <c r="H25" s="394" t="s">
        <v>68</v>
      </c>
      <c r="I25" s="398" t="s">
        <v>69</v>
      </c>
      <c r="J25" s="397" t="s">
        <v>70</v>
      </c>
      <c r="K25" s="398" t="s">
        <v>71</v>
      </c>
      <c r="L25" s="381" t="s">
        <v>363</v>
      </c>
      <c r="M25" s="381" t="s">
        <v>363</v>
      </c>
      <c r="N25" s="381" t="s">
        <v>128</v>
      </c>
      <c r="O25" s="422" t="s">
        <v>362</v>
      </c>
      <c r="P25" s="388" t="s">
        <v>129</v>
      </c>
      <c r="Q25" s="422" t="s">
        <v>130</v>
      </c>
      <c r="R25" s="388"/>
      <c r="S25" s="422" t="s">
        <v>364</v>
      </c>
      <c r="T25" s="422" t="s">
        <v>364</v>
      </c>
      <c r="U25" s="422" t="s">
        <v>364</v>
      </c>
      <c r="V25" s="420" t="s">
        <v>365</v>
      </c>
      <c r="W25" s="420" t="s">
        <v>365</v>
      </c>
      <c r="X25" s="420" t="s">
        <v>365</v>
      </c>
      <c r="Y25" s="420" t="s">
        <v>365</v>
      </c>
      <c r="Z25" s="420" t="s">
        <v>365</v>
      </c>
      <c r="AA25" s="420" t="s">
        <v>365</v>
      </c>
      <c r="AB25" s="404" t="s">
        <v>368</v>
      </c>
      <c r="AC25" s="404" t="s">
        <v>367</v>
      </c>
      <c r="AD25" s="408" t="s">
        <v>366</v>
      </c>
      <c r="AE25" s="408" t="s">
        <v>371</v>
      </c>
      <c r="AF25" s="408" t="s">
        <v>372</v>
      </c>
      <c r="AG25" s="408" t="s">
        <v>366</v>
      </c>
      <c r="AH25" s="404" t="s">
        <v>368</v>
      </c>
      <c r="AI25" s="404" t="s">
        <v>367</v>
      </c>
      <c r="AJ25" s="408" t="s">
        <v>366</v>
      </c>
      <c r="AK25" s="408" t="s">
        <v>371</v>
      </c>
      <c r="AL25" s="408" t="s">
        <v>372</v>
      </c>
      <c r="AM25" s="408" t="s">
        <v>366</v>
      </c>
      <c r="AN25" s="404" t="s">
        <v>368</v>
      </c>
      <c r="AO25" s="404" t="s">
        <v>367</v>
      </c>
      <c r="AP25" s="408" t="s">
        <v>366</v>
      </c>
      <c r="AQ25" s="408" t="s">
        <v>371</v>
      </c>
      <c r="AR25" s="408" t="s">
        <v>372</v>
      </c>
      <c r="AS25" s="408" t="s">
        <v>366</v>
      </c>
      <c r="AT25" s="404" t="s">
        <v>368</v>
      </c>
      <c r="AU25" s="404" t="s">
        <v>367</v>
      </c>
      <c r="AV25" s="408" t="s">
        <v>366</v>
      </c>
      <c r="AW25" s="408" t="s">
        <v>371</v>
      </c>
      <c r="AX25" s="408" t="s">
        <v>372</v>
      </c>
      <c r="AY25" s="408" t="s">
        <v>366</v>
      </c>
      <c r="AZ25" s="404" t="s">
        <v>368</v>
      </c>
      <c r="BA25" s="404" t="s">
        <v>367</v>
      </c>
      <c r="BB25" s="408" t="s">
        <v>366</v>
      </c>
      <c r="BC25" s="408" t="s">
        <v>371</v>
      </c>
      <c r="BD25" s="408" t="s">
        <v>372</v>
      </c>
      <c r="BE25" s="408" t="s">
        <v>366</v>
      </c>
      <c r="BF25" s="408" t="s">
        <v>366</v>
      </c>
      <c r="BG25" s="408" t="s">
        <v>366</v>
      </c>
      <c r="BH25" s="408" t="s">
        <v>366</v>
      </c>
      <c r="BI25" s="408" t="s">
        <v>366</v>
      </c>
      <c r="BJ25" s="408" t="s">
        <v>366</v>
      </c>
      <c r="BK25" s="408" t="s">
        <v>366</v>
      </c>
      <c r="BL25" s="408" t="s">
        <v>366</v>
      </c>
      <c r="BM25" s="408" t="s">
        <v>366</v>
      </c>
      <c r="BN25" s="408" t="s">
        <v>366</v>
      </c>
      <c r="BO25" s="408" t="s">
        <v>366</v>
      </c>
      <c r="BP25" s="408" t="s">
        <v>366</v>
      </c>
      <c r="BQ25" s="408" t="s">
        <v>366</v>
      </c>
      <c r="BR25" s="408" t="s">
        <v>366</v>
      </c>
      <c r="BS25" s="408" t="s">
        <v>366</v>
      </c>
      <c r="BT25" s="408" t="s">
        <v>366</v>
      </c>
      <c r="BU25" s="408" t="s">
        <v>366</v>
      </c>
      <c r="BV25" s="408" t="s">
        <v>366</v>
      </c>
      <c r="BW25" s="408" t="s">
        <v>366</v>
      </c>
      <c r="BX25" s="405"/>
      <c r="BY25" s="406" t="s">
        <v>72</v>
      </c>
      <c r="BZ25" s="406" t="s">
        <v>73</v>
      </c>
      <c r="CA25" s="406" t="s">
        <v>72</v>
      </c>
      <c r="CB25" s="406" t="s">
        <v>74</v>
      </c>
      <c r="CC25" s="406" t="s">
        <v>75</v>
      </c>
      <c r="CD25" s="406" t="s">
        <v>76</v>
      </c>
      <c r="CE25" s="406" t="s">
        <v>77</v>
      </c>
      <c r="CF25" s="406" t="s">
        <v>78</v>
      </c>
      <c r="CG25" s="406" t="s">
        <v>79</v>
      </c>
      <c r="CH25" s="406" t="s">
        <v>80</v>
      </c>
      <c r="CI25" s="406" t="s">
        <v>81</v>
      </c>
      <c r="CJ25" s="406" t="s">
        <v>82</v>
      </c>
      <c r="CK25" s="406" t="s">
        <v>83</v>
      </c>
      <c r="CL25" s="406" t="s">
        <v>84</v>
      </c>
      <c r="CM25" s="406" t="s">
        <v>85</v>
      </c>
      <c r="CN25" s="121"/>
      <c r="CO25" s="47" t="s">
        <v>17</v>
      </c>
      <c r="CP25" s="47" t="s">
        <v>86</v>
      </c>
      <c r="CQ25" s="47" t="s">
        <v>87</v>
      </c>
      <c r="CR25" s="47" t="s">
        <v>88</v>
      </c>
      <c r="CS25" s="47" t="s">
        <v>89</v>
      </c>
      <c r="CT25" s="55" t="s">
        <v>90</v>
      </c>
      <c r="CU25" s="55" t="s">
        <v>91</v>
      </c>
      <c r="CV25" s="48" t="s">
        <v>92</v>
      </c>
      <c r="CW25" s="48" t="s">
        <v>93</v>
      </c>
      <c r="CX25" s="56" t="s">
        <v>94</v>
      </c>
      <c r="CY25" s="56" t="s">
        <v>95</v>
      </c>
      <c r="CZ25" s="56" t="s">
        <v>96</v>
      </c>
      <c r="DA25" s="122" t="s">
        <v>131</v>
      </c>
      <c r="DB25" s="122" t="s">
        <v>98</v>
      </c>
      <c r="DC25" s="122" t="s">
        <v>132</v>
      </c>
      <c r="DD25" s="122" t="s">
        <v>100</v>
      </c>
      <c r="DF25" s="123"/>
      <c r="DG25" s="123"/>
      <c r="DH25" s="124"/>
      <c r="DI25" s="86"/>
      <c r="DJ25" s="86"/>
    </row>
    <row r="26" spans="1:142" s="113" customFormat="1" ht="27" customHeight="1" x14ac:dyDescent="0.25">
      <c r="A26" s="67" t="s">
        <v>133</v>
      </c>
      <c r="B26" s="125" t="s">
        <v>105</v>
      </c>
      <c r="C26" s="126">
        <v>305.82222453000003</v>
      </c>
      <c r="D26" s="127">
        <v>2718</v>
      </c>
      <c r="E26" s="128" t="s">
        <v>134</v>
      </c>
      <c r="F26" s="129">
        <v>1</v>
      </c>
      <c r="G26" s="128" t="s">
        <v>135</v>
      </c>
      <c r="H26" s="127">
        <v>181394</v>
      </c>
      <c r="I26" s="127">
        <v>53689.675000000003</v>
      </c>
      <c r="J26" s="127">
        <v>588.38</v>
      </c>
      <c r="K26" s="127">
        <v>2129.62</v>
      </c>
      <c r="L26" s="369">
        <v>528160.64</v>
      </c>
      <c r="M26" s="369">
        <v>593026.64</v>
      </c>
      <c r="N26" s="369">
        <v>1121187.28</v>
      </c>
      <c r="O26" s="130"/>
      <c r="P26" s="131"/>
      <c r="Q26" s="130"/>
      <c r="R26" s="131"/>
      <c r="S26" s="132">
        <v>135007.64095956003</v>
      </c>
      <c r="T26" s="133">
        <v>80</v>
      </c>
      <c r="U26" s="133">
        <v>0</v>
      </c>
      <c r="V26" s="134">
        <v>3.2000000000000001E-2</v>
      </c>
      <c r="W26" s="134">
        <v>0.41499999999999998</v>
      </c>
      <c r="X26" s="134">
        <v>0.55300000000000005</v>
      </c>
      <c r="Y26" s="134">
        <v>2.9000000000000001E-2</v>
      </c>
      <c r="Z26" s="134">
        <v>0.82399999999999995</v>
      </c>
      <c r="AA26" s="134">
        <v>0.14699999999999999</v>
      </c>
      <c r="AB26" s="63">
        <v>0</v>
      </c>
      <c r="AC26" s="63">
        <v>0</v>
      </c>
      <c r="AD26" s="63">
        <v>0</v>
      </c>
      <c r="AE26" s="63">
        <v>0</v>
      </c>
      <c r="AF26" s="63">
        <v>0</v>
      </c>
      <c r="AG26" s="63">
        <v>0</v>
      </c>
      <c r="AH26" s="63">
        <v>33.199999999999996</v>
      </c>
      <c r="AI26" s="63">
        <v>0</v>
      </c>
      <c r="AJ26" s="63">
        <v>33.199999999999996</v>
      </c>
      <c r="AK26" s="63">
        <v>593026.64</v>
      </c>
      <c r="AL26" s="63">
        <v>0</v>
      </c>
      <c r="AM26" s="63">
        <v>593059.83999999997</v>
      </c>
      <c r="AN26" s="63">
        <v>33.199999999999996</v>
      </c>
      <c r="AO26" s="63">
        <v>0</v>
      </c>
      <c r="AP26" s="63">
        <v>33.199999999999996</v>
      </c>
      <c r="AQ26" s="63">
        <v>593026.64</v>
      </c>
      <c r="AR26" s="63">
        <v>0</v>
      </c>
      <c r="AS26" s="63">
        <v>593059.83999999997</v>
      </c>
      <c r="AT26" s="63">
        <v>2.56</v>
      </c>
      <c r="AU26" s="63">
        <v>0</v>
      </c>
      <c r="AV26" s="63">
        <v>2.56</v>
      </c>
      <c r="AW26" s="63">
        <v>127701.765</v>
      </c>
      <c r="AX26" s="63">
        <v>53689.675000000003</v>
      </c>
      <c r="AY26" s="63">
        <v>181394</v>
      </c>
      <c r="AZ26" s="63">
        <v>44.24</v>
      </c>
      <c r="BA26" s="63">
        <v>135007.64095956003</v>
      </c>
      <c r="BB26" s="63">
        <v>135051.88095956002</v>
      </c>
      <c r="BC26" s="63">
        <v>528160.64</v>
      </c>
      <c r="BD26" s="63">
        <v>194327.82499999998</v>
      </c>
      <c r="BE26" s="63">
        <v>857540.34595956001</v>
      </c>
      <c r="BF26" s="63">
        <v>46.800000000000004</v>
      </c>
      <c r="BG26" s="63">
        <v>135007.64095956003</v>
      </c>
      <c r="BH26" s="63">
        <v>135054.44095956002</v>
      </c>
      <c r="BI26" s="63">
        <v>655862.40500000003</v>
      </c>
      <c r="BJ26" s="63">
        <v>248017.5</v>
      </c>
      <c r="BK26" s="63">
        <v>1038934.34595956</v>
      </c>
      <c r="BL26" s="63">
        <v>2.56</v>
      </c>
      <c r="BM26" s="63">
        <v>127701.765</v>
      </c>
      <c r="BN26" s="63">
        <v>53689.675000000003</v>
      </c>
      <c r="BO26" s="63">
        <v>181394</v>
      </c>
      <c r="BP26" s="63">
        <v>135085.08095956003</v>
      </c>
      <c r="BQ26" s="63">
        <v>1121187.28</v>
      </c>
      <c r="BR26" s="63">
        <v>194327.82499999998</v>
      </c>
      <c r="BS26" s="63">
        <v>1450600.1859595599</v>
      </c>
      <c r="BT26" s="63">
        <v>135087.64095956003</v>
      </c>
      <c r="BU26" s="63">
        <v>1248889.0449999999</v>
      </c>
      <c r="BV26" s="63">
        <v>248017.5</v>
      </c>
      <c r="BW26" s="63">
        <v>1631994.1859595599</v>
      </c>
      <c r="BX26" s="135"/>
      <c r="BY26" s="136">
        <v>1</v>
      </c>
      <c r="BZ26" s="136">
        <v>0.63660419558952053</v>
      </c>
      <c r="CA26" s="136">
        <v>1</v>
      </c>
      <c r="CB26" s="136">
        <v>0.99975423362371141</v>
      </c>
      <c r="CC26" s="136">
        <v>0.52515666433762342</v>
      </c>
      <c r="CD26" s="136">
        <v>0.23872297702404957</v>
      </c>
      <c r="CE26" s="136">
        <v>0.12999323921168829</v>
      </c>
      <c r="CF26" s="136">
        <v>0.6312837837642622</v>
      </c>
      <c r="CG26" s="137">
        <v>0.36339580441047953</v>
      </c>
      <c r="CH26" s="137">
        <v>0</v>
      </c>
      <c r="CI26" s="137">
        <v>2.4576637628855166E-4</v>
      </c>
      <c r="CJ26" s="137">
        <v>0.47484333566237669</v>
      </c>
      <c r="CK26" s="137">
        <v>0</v>
      </c>
      <c r="CL26" s="137">
        <v>5.5980860211340557E-5</v>
      </c>
      <c r="CM26" s="137">
        <v>0.9999440191397887</v>
      </c>
      <c r="CN26" s="138"/>
      <c r="CO26" s="57" t="s">
        <v>133</v>
      </c>
      <c r="CP26" s="63">
        <v>2718</v>
      </c>
      <c r="CQ26" s="63">
        <v>2129.62</v>
      </c>
      <c r="CR26" s="63">
        <v>305.82222453000003</v>
      </c>
      <c r="CS26" s="64">
        <v>1.6319941859595599</v>
      </c>
      <c r="CT26" s="65">
        <v>100</v>
      </c>
      <c r="CU26" s="65">
        <v>1631994.1859595599</v>
      </c>
      <c r="CV26" s="65">
        <v>11.114868028365322</v>
      </c>
      <c r="CW26" s="65">
        <v>88.885131971634678</v>
      </c>
      <c r="CX26" s="66">
        <v>12.999323921168829</v>
      </c>
      <c r="CY26" s="66">
        <v>63.12837837642622</v>
      </c>
      <c r="CZ26" s="66">
        <v>23.872297702404957</v>
      </c>
      <c r="DA26" s="125">
        <v>766.33116986108314</v>
      </c>
      <c r="DB26" s="125">
        <v>85.176698190287468</v>
      </c>
      <c r="DC26" s="125">
        <v>0</v>
      </c>
      <c r="DD26" s="125">
        <v>382.24221705649745</v>
      </c>
      <c r="DE26" s="139"/>
      <c r="DF26" s="140"/>
      <c r="DG26" s="140"/>
      <c r="DH26" s="141"/>
      <c r="DI26" s="135"/>
      <c r="DJ26" s="135"/>
      <c r="DN26" s="115"/>
      <c r="DO26" s="115"/>
      <c r="DP26" s="115"/>
      <c r="DQ26" s="115"/>
      <c r="DR26" s="115"/>
      <c r="DS26" s="115"/>
      <c r="DT26" s="115"/>
      <c r="DU26" s="115"/>
      <c r="DV26" s="115"/>
      <c r="DW26" s="115"/>
      <c r="DX26" s="115"/>
      <c r="DY26" s="115"/>
      <c r="DZ26" s="115"/>
      <c r="EA26" s="115"/>
      <c r="EB26" s="115"/>
      <c r="EC26" s="115"/>
      <c r="ED26" s="115"/>
      <c r="EE26" s="115"/>
      <c r="EF26" s="115"/>
      <c r="EG26" s="115"/>
      <c r="EH26" s="115"/>
      <c r="EI26" s="115"/>
      <c r="EJ26" s="115"/>
      <c r="EK26" s="115"/>
      <c r="EL26" s="115"/>
    </row>
    <row r="27" spans="1:142" s="113" customFormat="1" ht="21.75" customHeight="1" x14ac:dyDescent="0.25">
      <c r="A27" s="67" t="s">
        <v>136</v>
      </c>
      <c r="B27" s="125" t="s">
        <v>103</v>
      </c>
      <c r="C27" s="126">
        <v>170.086052782</v>
      </c>
      <c r="D27" s="127">
        <v>1476</v>
      </c>
      <c r="E27" s="128" t="s">
        <v>134</v>
      </c>
      <c r="F27" s="129">
        <v>1</v>
      </c>
      <c r="G27" s="128" t="s">
        <v>135</v>
      </c>
      <c r="H27" s="127">
        <v>115847.00000000001</v>
      </c>
      <c r="I27" s="127">
        <v>87527</v>
      </c>
      <c r="J27" s="127">
        <v>959.2</v>
      </c>
      <c r="K27" s="127">
        <v>516.79999999999995</v>
      </c>
      <c r="L27" s="367">
        <v>0</v>
      </c>
      <c r="M27" s="367">
        <v>0</v>
      </c>
      <c r="N27" s="367">
        <v>0</v>
      </c>
      <c r="O27" s="142"/>
      <c r="P27" s="143"/>
      <c r="Q27" s="142"/>
      <c r="R27" s="143"/>
      <c r="S27" s="144">
        <v>40682.235620000029</v>
      </c>
      <c r="T27" s="145">
        <v>295.39999999999998</v>
      </c>
      <c r="U27" s="145">
        <v>0</v>
      </c>
      <c r="V27" s="146">
        <v>3.2000000000000001E-2</v>
      </c>
      <c r="W27" s="146">
        <v>0.41499999999999998</v>
      </c>
      <c r="X27" s="146">
        <v>0.55300000000000005</v>
      </c>
      <c r="Y27" s="146">
        <v>2.9000000000000001E-2</v>
      </c>
      <c r="Z27" s="146">
        <v>0.82399999999999995</v>
      </c>
      <c r="AA27" s="146">
        <v>0.14699999999999999</v>
      </c>
      <c r="AB27" s="63">
        <v>0</v>
      </c>
      <c r="AC27" s="63">
        <v>0</v>
      </c>
      <c r="AD27" s="63">
        <v>0</v>
      </c>
      <c r="AE27" s="63">
        <v>0</v>
      </c>
      <c r="AF27" s="63">
        <v>0</v>
      </c>
      <c r="AG27" s="63">
        <v>0</v>
      </c>
      <c r="AH27" s="63">
        <v>122.59099999999998</v>
      </c>
      <c r="AI27" s="63">
        <v>0</v>
      </c>
      <c r="AJ27" s="63">
        <v>122.59099999999998</v>
      </c>
      <c r="AK27" s="63">
        <v>0</v>
      </c>
      <c r="AL27" s="63">
        <v>0</v>
      </c>
      <c r="AM27" s="63">
        <v>122.59099999999998</v>
      </c>
      <c r="AN27" s="63">
        <v>122.59099999999998</v>
      </c>
      <c r="AO27" s="63">
        <v>0</v>
      </c>
      <c r="AP27" s="63">
        <v>122.59099999999998</v>
      </c>
      <c r="AQ27" s="63">
        <v>0</v>
      </c>
      <c r="AR27" s="63">
        <v>0</v>
      </c>
      <c r="AS27" s="63">
        <v>122.59099999999998</v>
      </c>
      <c r="AT27" s="63">
        <v>9.4527999999999999</v>
      </c>
      <c r="AU27" s="63">
        <v>0</v>
      </c>
      <c r="AV27" s="63">
        <v>9.4527999999999999</v>
      </c>
      <c r="AW27" s="63">
        <v>28310.547200000015</v>
      </c>
      <c r="AX27" s="63">
        <v>87527</v>
      </c>
      <c r="AY27" s="63">
        <v>115847.00000000001</v>
      </c>
      <c r="AZ27" s="63">
        <v>163.3562</v>
      </c>
      <c r="BA27" s="63">
        <v>40682.235620000029</v>
      </c>
      <c r="BB27" s="63">
        <v>40845.591820000031</v>
      </c>
      <c r="BC27" s="63">
        <v>0</v>
      </c>
      <c r="BD27" s="63">
        <v>47157.999999999993</v>
      </c>
      <c r="BE27" s="63">
        <v>88003.591820000031</v>
      </c>
      <c r="BF27" s="63">
        <v>172.809</v>
      </c>
      <c r="BG27" s="63">
        <v>40682.235620000029</v>
      </c>
      <c r="BH27" s="63">
        <v>40855.04462000003</v>
      </c>
      <c r="BI27" s="63">
        <v>28310.547200000015</v>
      </c>
      <c r="BJ27" s="63">
        <v>134685</v>
      </c>
      <c r="BK27" s="63">
        <v>203850.59182000003</v>
      </c>
      <c r="BL27" s="63">
        <v>9.4527999999999999</v>
      </c>
      <c r="BM27" s="63">
        <v>28310.547200000015</v>
      </c>
      <c r="BN27" s="63">
        <v>87527</v>
      </c>
      <c r="BO27" s="63">
        <v>115847.00000000001</v>
      </c>
      <c r="BP27" s="63">
        <v>40968.182820000031</v>
      </c>
      <c r="BQ27" s="63">
        <v>0</v>
      </c>
      <c r="BR27" s="63">
        <v>47157.999999999993</v>
      </c>
      <c r="BS27" s="63">
        <v>88126.182820000031</v>
      </c>
      <c r="BT27" s="63">
        <v>40977.63562000003</v>
      </c>
      <c r="BU27" s="63">
        <v>28310.547200000015</v>
      </c>
      <c r="BV27" s="63">
        <v>134685</v>
      </c>
      <c r="BW27" s="63">
        <v>203973.18282000002</v>
      </c>
      <c r="BX27" s="135"/>
      <c r="BY27" s="136">
        <v>1</v>
      </c>
      <c r="BZ27" s="136">
        <v>0.99939898471796573</v>
      </c>
      <c r="CA27" s="136">
        <v>1</v>
      </c>
      <c r="CB27" s="136">
        <v>0.99700834374299119</v>
      </c>
      <c r="CC27" s="136">
        <v>1</v>
      </c>
      <c r="CD27" s="136">
        <v>0.66070448360006129</v>
      </c>
      <c r="CE27" s="136">
        <v>0.20041661029895372</v>
      </c>
      <c r="CF27" s="136">
        <v>0.13887890610098505</v>
      </c>
      <c r="CG27" s="137">
        <v>6.0101528203431885E-4</v>
      </c>
      <c r="CH27" s="137">
        <v>0</v>
      </c>
      <c r="CI27" s="137">
        <v>2.9916562570088054E-3</v>
      </c>
      <c r="CJ27" s="137">
        <v>0</v>
      </c>
      <c r="CK27" s="137">
        <v>0</v>
      </c>
      <c r="CL27" s="137">
        <v>1</v>
      </c>
      <c r="CM27" s="137">
        <v>0</v>
      </c>
      <c r="CN27" s="138"/>
      <c r="CO27" s="57" t="s">
        <v>136</v>
      </c>
      <c r="CP27" s="63">
        <v>1476</v>
      </c>
      <c r="CQ27" s="63">
        <v>516.79999999999995</v>
      </c>
      <c r="CR27" s="63">
        <v>170.086052782</v>
      </c>
      <c r="CS27" s="64">
        <v>0.20397318282000002</v>
      </c>
      <c r="CT27" s="65">
        <v>100</v>
      </c>
      <c r="CU27" s="65">
        <v>203973.18282000002</v>
      </c>
      <c r="CV27" s="65">
        <v>56.795211212756037</v>
      </c>
      <c r="CW27" s="65">
        <v>43.204788787243977</v>
      </c>
      <c r="CX27" s="66">
        <v>20.041661029895373</v>
      </c>
      <c r="CY27" s="66">
        <v>13.887890610098506</v>
      </c>
      <c r="CZ27" s="66">
        <v>66.070448360006125</v>
      </c>
      <c r="DA27" s="125">
        <v>394.68495127708985</v>
      </c>
      <c r="DB27" s="125">
        <v>224.16215170278642</v>
      </c>
      <c r="DC27" s="125">
        <v>0</v>
      </c>
      <c r="DD27" s="125">
        <v>138.1101570596206</v>
      </c>
      <c r="DE27" s="139"/>
      <c r="DF27" s="139"/>
      <c r="DG27" s="139"/>
      <c r="DN27" s="115"/>
      <c r="DO27" s="115"/>
      <c r="DP27" s="115"/>
      <c r="DQ27" s="115"/>
      <c r="DR27" s="115"/>
      <c r="DS27" s="115"/>
      <c r="DT27" s="115"/>
      <c r="DU27" s="115"/>
      <c r="DV27" s="115"/>
      <c r="DW27" s="115"/>
      <c r="DX27" s="115"/>
      <c r="DY27" s="115"/>
      <c r="DZ27" s="115"/>
      <c r="EA27" s="115"/>
      <c r="EB27" s="115"/>
      <c r="EC27" s="115"/>
      <c r="ED27" s="115"/>
      <c r="EE27" s="115"/>
      <c r="EF27" s="115"/>
      <c r="EG27" s="115"/>
      <c r="EH27" s="115"/>
      <c r="EI27" s="115"/>
      <c r="EJ27" s="115"/>
      <c r="EK27" s="115"/>
      <c r="EL27" s="115"/>
    </row>
    <row r="28" spans="1:142" s="113" customFormat="1" ht="21.75" customHeight="1" x14ac:dyDescent="0.25">
      <c r="A28" s="67" t="s">
        <v>137</v>
      </c>
      <c r="B28" s="125" t="s">
        <v>110</v>
      </c>
      <c r="C28" s="126">
        <v>166.22986247599999</v>
      </c>
      <c r="D28" s="127">
        <v>6363</v>
      </c>
      <c r="E28" s="128" t="s">
        <v>138</v>
      </c>
      <c r="F28" s="129">
        <v>0</v>
      </c>
      <c r="G28" s="128" t="s">
        <v>135</v>
      </c>
      <c r="H28" s="127">
        <v>965269.99999999988</v>
      </c>
      <c r="I28" s="127">
        <v>462966.00000000006</v>
      </c>
      <c r="J28" s="147">
        <v>5073.6000000000004</v>
      </c>
      <c r="K28" s="147">
        <v>1289.3999999999996</v>
      </c>
      <c r="L28" s="367">
        <v>2506387.5</v>
      </c>
      <c r="M28" s="367">
        <v>5692836</v>
      </c>
      <c r="N28" s="367">
        <v>8199223.5</v>
      </c>
      <c r="O28" s="142"/>
      <c r="P28" s="143"/>
      <c r="Q28" s="142"/>
      <c r="R28" s="143"/>
      <c r="S28" s="144">
        <v>96839.959340550282</v>
      </c>
      <c r="T28" s="145">
        <v>0</v>
      </c>
      <c r="U28" s="145">
        <v>981.52500000000009</v>
      </c>
      <c r="V28" s="146">
        <v>3.2000000000000001E-2</v>
      </c>
      <c r="W28" s="146">
        <v>0.41499999999999998</v>
      </c>
      <c r="X28" s="146">
        <v>0.55300000000000005</v>
      </c>
      <c r="Y28" s="146">
        <v>2.9000000000000001E-2</v>
      </c>
      <c r="Z28" s="146">
        <v>0.82399999999999995</v>
      </c>
      <c r="AA28" s="146">
        <v>0.14699999999999999</v>
      </c>
      <c r="AB28" s="63">
        <v>28.464225000000003</v>
      </c>
      <c r="AC28" s="63">
        <v>0</v>
      </c>
      <c r="AD28" s="63">
        <v>28.464225000000003</v>
      </c>
      <c r="AE28" s="63">
        <v>502275.53577499982</v>
      </c>
      <c r="AF28" s="63">
        <v>462966.00000000006</v>
      </c>
      <c r="AG28" s="63">
        <v>965269.99999999988</v>
      </c>
      <c r="AH28" s="63">
        <v>0</v>
      </c>
      <c r="AI28" s="63">
        <v>0</v>
      </c>
      <c r="AJ28" s="63">
        <v>0</v>
      </c>
      <c r="AK28" s="63">
        <v>5692836</v>
      </c>
      <c r="AL28" s="63">
        <v>0</v>
      </c>
      <c r="AM28" s="63">
        <v>5692836</v>
      </c>
      <c r="AN28" s="63">
        <v>28.464225000000003</v>
      </c>
      <c r="AO28" s="63">
        <v>0</v>
      </c>
      <c r="AP28" s="63">
        <v>28.464225000000003</v>
      </c>
      <c r="AQ28" s="63">
        <v>6195111.5357750002</v>
      </c>
      <c r="AR28" s="63">
        <v>462966.00000000006</v>
      </c>
      <c r="AS28" s="63">
        <v>6658106</v>
      </c>
      <c r="AT28" s="63">
        <v>0</v>
      </c>
      <c r="AU28" s="63">
        <v>0</v>
      </c>
      <c r="AV28" s="63">
        <v>0</v>
      </c>
      <c r="AW28" s="63">
        <v>0</v>
      </c>
      <c r="AX28" s="63">
        <v>0</v>
      </c>
      <c r="AY28" s="63">
        <v>0</v>
      </c>
      <c r="AZ28" s="63">
        <v>0</v>
      </c>
      <c r="BA28" s="63">
        <v>96839.959340550282</v>
      </c>
      <c r="BB28" s="63">
        <v>96839.959340550282</v>
      </c>
      <c r="BC28" s="63">
        <v>2506387.5</v>
      </c>
      <c r="BD28" s="63">
        <v>117657.74999999997</v>
      </c>
      <c r="BE28" s="63">
        <v>2720885.2093405505</v>
      </c>
      <c r="BF28" s="63">
        <v>0</v>
      </c>
      <c r="BG28" s="63">
        <v>96839.959340550282</v>
      </c>
      <c r="BH28" s="63">
        <v>96839.959340550282</v>
      </c>
      <c r="BI28" s="63">
        <v>2506387.5</v>
      </c>
      <c r="BJ28" s="63">
        <v>117657.74999999997</v>
      </c>
      <c r="BK28" s="63">
        <v>2720885.2093405505</v>
      </c>
      <c r="BL28" s="63">
        <v>28.464225000000003</v>
      </c>
      <c r="BM28" s="63">
        <v>502275.53577499982</v>
      </c>
      <c r="BN28" s="63">
        <v>462966.00000000006</v>
      </c>
      <c r="BO28" s="63">
        <v>965269.99999999988</v>
      </c>
      <c r="BP28" s="63">
        <v>96839.959340550282</v>
      </c>
      <c r="BQ28" s="63">
        <v>8199223.5</v>
      </c>
      <c r="BR28" s="63">
        <v>117657.74999999997</v>
      </c>
      <c r="BS28" s="63">
        <v>8413721.20934055</v>
      </c>
      <c r="BT28" s="63">
        <v>96868.423565550285</v>
      </c>
      <c r="BU28" s="63">
        <v>8701499.0357750002</v>
      </c>
      <c r="BV28" s="63">
        <v>580623.75</v>
      </c>
      <c r="BW28" s="63">
        <v>9378991.20934055</v>
      </c>
      <c r="BX28" s="135"/>
      <c r="BY28" s="136">
        <v>0.20264026402640262</v>
      </c>
      <c r="BZ28" s="136">
        <v>0.29010424987186439</v>
      </c>
      <c r="CA28" s="136">
        <v>0.20264026402640259</v>
      </c>
      <c r="CB28" s="136">
        <v>0.99970615579409383</v>
      </c>
      <c r="CC28" s="136">
        <v>0.28804088694319646</v>
      </c>
      <c r="CD28" s="136">
        <v>4.3242452712114299E-2</v>
      </c>
      <c r="CE28" s="136">
        <v>3.5591343217313082E-2</v>
      </c>
      <c r="CF28" s="136">
        <v>0.92116620407057259</v>
      </c>
      <c r="CG28" s="137">
        <v>0.70989575012813566</v>
      </c>
      <c r="CH28" s="137">
        <v>0.79735973597359744</v>
      </c>
      <c r="CI28" s="137">
        <v>2.93844205906153E-4</v>
      </c>
      <c r="CJ28" s="137">
        <v>0.71195911305680348</v>
      </c>
      <c r="CK28" s="137">
        <v>6.9534188851904738E-2</v>
      </c>
      <c r="CL28" s="137">
        <v>4.2751234360041732E-6</v>
      </c>
      <c r="CM28" s="137">
        <v>0.93046153602465931</v>
      </c>
      <c r="CN28" s="138"/>
      <c r="CO28" s="57" t="s">
        <v>137</v>
      </c>
      <c r="CP28" s="63">
        <v>6363</v>
      </c>
      <c r="CQ28" s="63">
        <v>1289.3999999999996</v>
      </c>
      <c r="CR28" s="63">
        <v>166.22986247599999</v>
      </c>
      <c r="CS28" s="64">
        <v>9.3789912093405494</v>
      </c>
      <c r="CT28" s="65">
        <v>20.264026402640258</v>
      </c>
      <c r="CU28" s="65">
        <v>1900561.2549620778</v>
      </c>
      <c r="CV28" s="65">
        <v>10.29183180210987</v>
      </c>
      <c r="CW28" s="65">
        <v>89.708168197890132</v>
      </c>
      <c r="CX28" s="66">
        <v>3.5591343217313081</v>
      </c>
      <c r="CY28" s="66">
        <v>92.116620407057255</v>
      </c>
      <c r="CZ28" s="66">
        <v>4.3242452712114297</v>
      </c>
      <c r="DA28" s="125">
        <v>7273.9190393520648</v>
      </c>
      <c r="DB28" s="125">
        <v>748.61951295176061</v>
      </c>
      <c r="DC28" s="125">
        <v>1473.988874640979</v>
      </c>
      <c r="DD28" s="125">
        <v>427.61043679719478</v>
      </c>
      <c r="DE28" s="139"/>
      <c r="DF28" s="139"/>
      <c r="DG28" s="139"/>
      <c r="DN28" s="115"/>
      <c r="DO28" s="115"/>
      <c r="DP28" s="115"/>
      <c r="DQ28" s="115"/>
      <c r="DR28" s="115"/>
      <c r="DS28" s="115"/>
      <c r="DT28" s="115"/>
      <c r="DU28" s="115"/>
      <c r="DV28" s="115"/>
      <c r="DW28" s="115"/>
      <c r="DX28" s="115"/>
      <c r="DY28" s="115"/>
      <c r="DZ28" s="115"/>
      <c r="EA28" s="115"/>
      <c r="EB28" s="115"/>
      <c r="EC28" s="115"/>
      <c r="ED28" s="115"/>
      <c r="EE28" s="115"/>
      <c r="EF28" s="115"/>
      <c r="EG28" s="115"/>
      <c r="EH28" s="115"/>
      <c r="EI28" s="115"/>
      <c r="EJ28" s="115"/>
      <c r="EK28" s="115"/>
      <c r="EL28" s="115"/>
    </row>
    <row r="29" spans="1:142" s="115" customFormat="1" ht="21.75" customHeight="1" x14ac:dyDescent="0.25">
      <c r="A29" s="67" t="s">
        <v>139</v>
      </c>
      <c r="B29" s="125" t="s">
        <v>105</v>
      </c>
      <c r="C29" s="126">
        <v>93.710401496399996</v>
      </c>
      <c r="D29" s="127">
        <v>848</v>
      </c>
      <c r="E29" s="128" t="s">
        <v>134</v>
      </c>
      <c r="F29" s="129">
        <v>1</v>
      </c>
      <c r="G29" s="128" t="s">
        <v>135</v>
      </c>
      <c r="H29" s="127">
        <v>67593</v>
      </c>
      <c r="I29" s="127">
        <v>46081.25</v>
      </c>
      <c r="J29" s="127">
        <v>505</v>
      </c>
      <c r="K29" s="127">
        <v>343</v>
      </c>
      <c r="L29" s="367">
        <v>0</v>
      </c>
      <c r="M29" s="367">
        <v>0</v>
      </c>
      <c r="N29" s="367">
        <v>0</v>
      </c>
      <c r="O29" s="142">
        <v>124592</v>
      </c>
      <c r="P29" s="143" t="s">
        <v>140</v>
      </c>
      <c r="Q29" s="142"/>
      <c r="R29" s="143"/>
      <c r="S29" s="144">
        <v>24992.734863503047</v>
      </c>
      <c r="T29" s="145">
        <v>0</v>
      </c>
      <c r="U29" s="145">
        <v>0</v>
      </c>
      <c r="V29" s="146">
        <v>3.2000000000000001E-2</v>
      </c>
      <c r="W29" s="146">
        <v>0.41499999999999998</v>
      </c>
      <c r="X29" s="146">
        <v>0.55300000000000005</v>
      </c>
      <c r="Y29" s="146">
        <v>2.9000000000000001E-2</v>
      </c>
      <c r="Z29" s="146">
        <v>0.82399999999999995</v>
      </c>
      <c r="AA29" s="146">
        <v>0.14699999999999999</v>
      </c>
      <c r="AB29" s="63">
        <v>0</v>
      </c>
      <c r="AC29" s="63">
        <v>0</v>
      </c>
      <c r="AD29" s="63">
        <v>0</v>
      </c>
      <c r="AE29" s="63">
        <v>0</v>
      </c>
      <c r="AF29" s="63">
        <v>0</v>
      </c>
      <c r="AG29" s="63">
        <v>0</v>
      </c>
      <c r="AH29" s="63">
        <v>0</v>
      </c>
      <c r="AI29" s="63">
        <v>0</v>
      </c>
      <c r="AJ29" s="63">
        <v>0</v>
      </c>
      <c r="AK29" s="63">
        <v>0</v>
      </c>
      <c r="AL29" s="63">
        <v>0</v>
      </c>
      <c r="AM29" s="63">
        <v>0</v>
      </c>
      <c r="AN29" s="63">
        <v>0</v>
      </c>
      <c r="AO29" s="63">
        <v>0</v>
      </c>
      <c r="AP29" s="63">
        <v>0</v>
      </c>
      <c r="AQ29" s="63">
        <v>0</v>
      </c>
      <c r="AR29" s="63">
        <v>0</v>
      </c>
      <c r="AS29" s="63">
        <v>0</v>
      </c>
      <c r="AT29" s="63">
        <v>0</v>
      </c>
      <c r="AU29" s="63">
        <v>0</v>
      </c>
      <c r="AV29" s="63">
        <v>0</v>
      </c>
      <c r="AW29" s="63">
        <v>21511.75</v>
      </c>
      <c r="AX29" s="63">
        <v>46081.25</v>
      </c>
      <c r="AY29" s="63">
        <v>67593</v>
      </c>
      <c r="AZ29" s="63">
        <v>0</v>
      </c>
      <c r="BA29" s="63">
        <v>24992.734863503047</v>
      </c>
      <c r="BB29" s="63">
        <v>24992.734863503047</v>
      </c>
      <c r="BC29" s="63">
        <v>0</v>
      </c>
      <c r="BD29" s="63">
        <v>31298.75</v>
      </c>
      <c r="BE29" s="63">
        <v>56291.48486350305</v>
      </c>
      <c r="BF29" s="63">
        <v>0</v>
      </c>
      <c r="BG29" s="63">
        <v>24992.734863503047</v>
      </c>
      <c r="BH29" s="63">
        <v>24992.734863503047</v>
      </c>
      <c r="BI29" s="63">
        <v>21511.75</v>
      </c>
      <c r="BJ29" s="63">
        <v>77380</v>
      </c>
      <c r="BK29" s="63">
        <v>123884.48486350305</v>
      </c>
      <c r="BL29" s="63">
        <v>0</v>
      </c>
      <c r="BM29" s="63">
        <v>21511.75</v>
      </c>
      <c r="BN29" s="63">
        <v>46081.25</v>
      </c>
      <c r="BO29" s="63">
        <v>67593</v>
      </c>
      <c r="BP29" s="63">
        <v>24992.734863503047</v>
      </c>
      <c r="BQ29" s="63">
        <v>0</v>
      </c>
      <c r="BR29" s="63">
        <v>31298.75</v>
      </c>
      <c r="BS29" s="63">
        <v>56291.48486350305</v>
      </c>
      <c r="BT29" s="63">
        <v>24992.734863503047</v>
      </c>
      <c r="BU29" s="63">
        <v>21511.75</v>
      </c>
      <c r="BV29" s="63">
        <v>77380</v>
      </c>
      <c r="BW29" s="63">
        <v>123884.48486350305</v>
      </c>
      <c r="BX29" s="135"/>
      <c r="BY29" s="136">
        <v>1</v>
      </c>
      <c r="BZ29" s="136">
        <v>1</v>
      </c>
      <c r="CA29" s="136">
        <v>1</v>
      </c>
      <c r="CB29" s="136">
        <v>1</v>
      </c>
      <c r="CC29" s="136">
        <v>1</v>
      </c>
      <c r="CD29" s="136">
        <v>0.62461413215107542</v>
      </c>
      <c r="CE29" s="136">
        <v>0.20174225118698477</v>
      </c>
      <c r="CF29" s="136">
        <v>0.17364361666193975</v>
      </c>
      <c r="CG29" s="137">
        <v>0</v>
      </c>
      <c r="CH29" s="137">
        <v>0</v>
      </c>
      <c r="CI29" s="137">
        <v>0</v>
      </c>
      <c r="CJ29" s="137">
        <v>0</v>
      </c>
      <c r="CK29" s="137">
        <v>0</v>
      </c>
      <c r="CL29" s="137">
        <v>0</v>
      </c>
      <c r="CM29" s="137">
        <v>0</v>
      </c>
      <c r="CN29" s="138"/>
      <c r="CO29" s="57" t="s">
        <v>139</v>
      </c>
      <c r="CP29" s="63">
        <v>848</v>
      </c>
      <c r="CQ29" s="63">
        <v>343</v>
      </c>
      <c r="CR29" s="63">
        <v>93.710401496399996</v>
      </c>
      <c r="CS29" s="64">
        <v>0.12388448486350305</v>
      </c>
      <c r="CT29" s="65">
        <v>100</v>
      </c>
      <c r="CU29" s="65">
        <v>123884.48486350305</v>
      </c>
      <c r="CV29" s="65">
        <v>54.561311753020988</v>
      </c>
      <c r="CW29" s="65">
        <v>45.438688246979012</v>
      </c>
      <c r="CX29" s="66">
        <v>20.174225118698477</v>
      </c>
      <c r="CY29" s="66">
        <v>17.364361666193975</v>
      </c>
      <c r="CZ29" s="66">
        <v>62.461413215107541</v>
      </c>
      <c r="DA29" s="125">
        <v>361.17925616181645</v>
      </c>
      <c r="DB29" s="125">
        <v>197.06413994169097</v>
      </c>
      <c r="DC29" s="125">
        <v>0</v>
      </c>
      <c r="DD29" s="125">
        <v>146.09019441450832</v>
      </c>
      <c r="DE29" s="116"/>
      <c r="DF29" s="116"/>
      <c r="DG29" s="116"/>
    </row>
    <row r="30" spans="1:142" s="115" customFormat="1" ht="21.75" customHeight="1" x14ac:dyDescent="0.25">
      <c r="A30" s="67" t="s">
        <v>141</v>
      </c>
      <c r="B30" s="125" t="s">
        <v>103</v>
      </c>
      <c r="C30" s="126">
        <v>44.686314621100003</v>
      </c>
      <c r="D30" s="127">
        <v>2537</v>
      </c>
      <c r="E30" s="128" t="s">
        <v>134</v>
      </c>
      <c r="F30" s="129">
        <v>1</v>
      </c>
      <c r="G30" s="128" t="s">
        <v>135</v>
      </c>
      <c r="H30" s="127">
        <v>155125</v>
      </c>
      <c r="I30" s="127">
        <v>98431.375</v>
      </c>
      <c r="J30" s="127">
        <v>1078.7</v>
      </c>
      <c r="K30" s="127">
        <v>1458.3</v>
      </c>
      <c r="L30" s="367">
        <v>0</v>
      </c>
      <c r="M30" s="367">
        <v>0</v>
      </c>
      <c r="N30" s="367">
        <v>0</v>
      </c>
      <c r="O30" s="142"/>
      <c r="P30" s="143"/>
      <c r="Q30" s="142"/>
      <c r="R30" s="143"/>
      <c r="S30" s="144">
        <v>65612.495286899997</v>
      </c>
      <c r="T30" s="145">
        <v>0</v>
      </c>
      <c r="U30" s="145">
        <v>0</v>
      </c>
      <c r="V30" s="146">
        <v>3.2000000000000001E-2</v>
      </c>
      <c r="W30" s="146">
        <v>0.41499999999999998</v>
      </c>
      <c r="X30" s="146">
        <v>0.55300000000000005</v>
      </c>
      <c r="Y30" s="146">
        <v>2.9000000000000001E-2</v>
      </c>
      <c r="Z30" s="146">
        <v>0.82399999999999995</v>
      </c>
      <c r="AA30" s="146">
        <v>0.14699999999999999</v>
      </c>
      <c r="AB30" s="63">
        <v>0</v>
      </c>
      <c r="AC30" s="63">
        <v>0</v>
      </c>
      <c r="AD30" s="63">
        <v>0</v>
      </c>
      <c r="AE30" s="63">
        <v>0</v>
      </c>
      <c r="AF30" s="63">
        <v>0</v>
      </c>
      <c r="AG30" s="63">
        <v>0</v>
      </c>
      <c r="AH30" s="63">
        <v>0</v>
      </c>
      <c r="AI30" s="63">
        <v>0</v>
      </c>
      <c r="AJ30" s="63">
        <v>0</v>
      </c>
      <c r="AK30" s="63">
        <v>0</v>
      </c>
      <c r="AL30" s="63">
        <v>0</v>
      </c>
      <c r="AM30" s="63">
        <v>0</v>
      </c>
      <c r="AN30" s="63">
        <v>0</v>
      </c>
      <c r="AO30" s="63">
        <v>0</v>
      </c>
      <c r="AP30" s="63">
        <v>0</v>
      </c>
      <c r="AQ30" s="63">
        <v>0</v>
      </c>
      <c r="AR30" s="63">
        <v>0</v>
      </c>
      <c r="AS30" s="63">
        <v>0</v>
      </c>
      <c r="AT30" s="63">
        <v>0</v>
      </c>
      <c r="AU30" s="63">
        <v>0</v>
      </c>
      <c r="AV30" s="63">
        <v>0</v>
      </c>
      <c r="AW30" s="63">
        <v>56693.625</v>
      </c>
      <c r="AX30" s="63">
        <v>98431.375</v>
      </c>
      <c r="AY30" s="63">
        <v>155125</v>
      </c>
      <c r="AZ30" s="63">
        <v>0</v>
      </c>
      <c r="BA30" s="63">
        <v>65612.495286899997</v>
      </c>
      <c r="BB30" s="63">
        <v>65612.495286899997</v>
      </c>
      <c r="BC30" s="63">
        <v>0</v>
      </c>
      <c r="BD30" s="63">
        <v>133069.875</v>
      </c>
      <c r="BE30" s="63">
        <v>198682.3702869</v>
      </c>
      <c r="BF30" s="63">
        <v>0</v>
      </c>
      <c r="BG30" s="63">
        <v>65612.495286899997</v>
      </c>
      <c r="BH30" s="63">
        <v>65612.495286899997</v>
      </c>
      <c r="BI30" s="63">
        <v>56693.625</v>
      </c>
      <c r="BJ30" s="63">
        <v>231501.25</v>
      </c>
      <c r="BK30" s="63">
        <v>353807.37028689997</v>
      </c>
      <c r="BL30" s="63">
        <v>0</v>
      </c>
      <c r="BM30" s="63">
        <v>56693.625</v>
      </c>
      <c r="BN30" s="63">
        <v>98431.375</v>
      </c>
      <c r="BO30" s="63">
        <v>155125</v>
      </c>
      <c r="BP30" s="63">
        <v>65612.495286899997</v>
      </c>
      <c r="BQ30" s="63">
        <v>0</v>
      </c>
      <c r="BR30" s="63">
        <v>133069.875</v>
      </c>
      <c r="BS30" s="63">
        <v>198682.3702869</v>
      </c>
      <c r="BT30" s="63">
        <v>65612.495286899997</v>
      </c>
      <c r="BU30" s="63">
        <v>56693.625</v>
      </c>
      <c r="BV30" s="63">
        <v>231501.25</v>
      </c>
      <c r="BW30" s="63">
        <v>353807.37028689997</v>
      </c>
      <c r="BX30" s="135"/>
      <c r="BY30" s="136">
        <v>1</v>
      </c>
      <c r="BZ30" s="136">
        <v>1</v>
      </c>
      <c r="CA30" s="136">
        <v>1</v>
      </c>
      <c r="CB30" s="136">
        <v>1</v>
      </c>
      <c r="CC30" s="136">
        <v>1</v>
      </c>
      <c r="CD30" s="136">
        <v>0.65431437963623318</v>
      </c>
      <c r="CE30" s="136">
        <v>0.18544694315919782</v>
      </c>
      <c r="CF30" s="136">
        <v>0.16023867720456905</v>
      </c>
      <c r="CG30" s="137">
        <v>0</v>
      </c>
      <c r="CH30" s="137">
        <v>0</v>
      </c>
      <c r="CI30" s="137">
        <v>0</v>
      </c>
      <c r="CJ30" s="137">
        <v>0</v>
      </c>
      <c r="CK30" s="137">
        <v>0</v>
      </c>
      <c r="CL30" s="137">
        <v>0</v>
      </c>
      <c r="CM30" s="137">
        <v>0</v>
      </c>
      <c r="CN30" s="138"/>
      <c r="CO30" s="57" t="s">
        <v>141</v>
      </c>
      <c r="CP30" s="63">
        <v>2537</v>
      </c>
      <c r="CQ30" s="63">
        <v>1458.3</v>
      </c>
      <c r="CR30" s="63">
        <v>44.686314621100003</v>
      </c>
      <c r="CS30" s="64">
        <v>0.35380737028689996</v>
      </c>
      <c r="CT30" s="65">
        <v>100</v>
      </c>
      <c r="CU30" s="65">
        <v>353807.37028689991</v>
      </c>
      <c r="CV30" s="65">
        <v>43.844479518391658</v>
      </c>
      <c r="CW30" s="65">
        <v>56.155520481608349</v>
      </c>
      <c r="CX30" s="66">
        <v>18.544694315919781</v>
      </c>
      <c r="CY30" s="66">
        <v>16.023867720456906</v>
      </c>
      <c r="CZ30" s="66">
        <v>65.431437963623324</v>
      </c>
      <c r="DA30" s="125">
        <v>242.61631371247341</v>
      </c>
      <c r="DB30" s="125">
        <v>106.37385997394226</v>
      </c>
      <c r="DC30" s="125">
        <v>0</v>
      </c>
      <c r="DD30" s="125">
        <v>139.45895557229008</v>
      </c>
      <c r="DE30" s="116"/>
      <c r="DF30" s="116"/>
      <c r="DG30" s="116"/>
    </row>
    <row r="31" spans="1:142" s="115" customFormat="1" ht="21.75" customHeight="1" x14ac:dyDescent="0.25">
      <c r="A31" s="67" t="s">
        <v>142</v>
      </c>
      <c r="B31" s="125" t="s">
        <v>109</v>
      </c>
      <c r="C31" s="126">
        <v>26.768625893599999</v>
      </c>
      <c r="D31" s="127">
        <v>1459</v>
      </c>
      <c r="E31" s="128" t="s">
        <v>134</v>
      </c>
      <c r="F31" s="129">
        <v>1</v>
      </c>
      <c r="G31" s="128" t="s">
        <v>135</v>
      </c>
      <c r="H31" s="127">
        <v>82700</v>
      </c>
      <c r="I31" s="127">
        <v>75547.7</v>
      </c>
      <c r="J31" s="127">
        <v>827.92</v>
      </c>
      <c r="K31" s="127">
        <v>631.08000000000004</v>
      </c>
      <c r="L31" s="367">
        <v>0</v>
      </c>
      <c r="M31" s="367">
        <v>0</v>
      </c>
      <c r="N31" s="367">
        <v>0</v>
      </c>
      <c r="O31" s="142"/>
      <c r="P31" s="143"/>
      <c r="Q31" s="142"/>
      <c r="R31" s="143"/>
      <c r="S31" s="144">
        <v>16467.801999999996</v>
      </c>
      <c r="T31" s="145">
        <v>0</v>
      </c>
      <c r="U31" s="145">
        <v>0</v>
      </c>
      <c r="V31" s="146">
        <v>3.2000000000000001E-2</v>
      </c>
      <c r="W31" s="146">
        <v>0.41499999999999998</v>
      </c>
      <c r="X31" s="146">
        <v>0.55300000000000005</v>
      </c>
      <c r="Y31" s="146">
        <v>2.9000000000000001E-2</v>
      </c>
      <c r="Z31" s="146">
        <v>0.82399999999999995</v>
      </c>
      <c r="AA31" s="146">
        <v>0.14699999999999999</v>
      </c>
      <c r="AB31" s="63">
        <v>0</v>
      </c>
      <c r="AC31" s="63">
        <v>0</v>
      </c>
      <c r="AD31" s="63">
        <v>0</v>
      </c>
      <c r="AE31" s="63">
        <v>0</v>
      </c>
      <c r="AF31" s="63">
        <v>0</v>
      </c>
      <c r="AG31" s="63">
        <v>0</v>
      </c>
      <c r="AH31" s="63">
        <v>0</v>
      </c>
      <c r="AI31" s="63">
        <v>0</v>
      </c>
      <c r="AJ31" s="63">
        <v>0</v>
      </c>
      <c r="AK31" s="63">
        <v>0</v>
      </c>
      <c r="AL31" s="63">
        <v>0</v>
      </c>
      <c r="AM31" s="63">
        <v>0</v>
      </c>
      <c r="AN31" s="63">
        <v>0</v>
      </c>
      <c r="AO31" s="63">
        <v>0</v>
      </c>
      <c r="AP31" s="63">
        <v>0</v>
      </c>
      <c r="AQ31" s="63">
        <v>0</v>
      </c>
      <c r="AR31" s="63">
        <v>0</v>
      </c>
      <c r="AS31" s="63">
        <v>0</v>
      </c>
      <c r="AT31" s="63">
        <v>0</v>
      </c>
      <c r="AU31" s="63">
        <v>0</v>
      </c>
      <c r="AV31" s="63">
        <v>0</v>
      </c>
      <c r="AW31" s="63">
        <v>7152.3000000000029</v>
      </c>
      <c r="AX31" s="63">
        <v>75547.7</v>
      </c>
      <c r="AY31" s="63">
        <v>82700</v>
      </c>
      <c r="AZ31" s="63">
        <v>0</v>
      </c>
      <c r="BA31" s="63">
        <v>16467.801999999996</v>
      </c>
      <c r="BB31" s="63">
        <v>16467.801999999996</v>
      </c>
      <c r="BC31" s="63">
        <v>0</v>
      </c>
      <c r="BD31" s="63">
        <v>57586.05</v>
      </c>
      <c r="BE31" s="63">
        <v>74053.851999999999</v>
      </c>
      <c r="BF31" s="63">
        <v>0</v>
      </c>
      <c r="BG31" s="63">
        <v>16467.801999999996</v>
      </c>
      <c r="BH31" s="63">
        <v>16467.801999999996</v>
      </c>
      <c r="BI31" s="63">
        <v>7152.3000000000029</v>
      </c>
      <c r="BJ31" s="63">
        <v>133133.75</v>
      </c>
      <c r="BK31" s="63">
        <v>156753.85200000001</v>
      </c>
      <c r="BL31" s="63">
        <v>0</v>
      </c>
      <c r="BM31" s="63">
        <v>7152.3000000000029</v>
      </c>
      <c r="BN31" s="63">
        <v>75547.7</v>
      </c>
      <c r="BO31" s="63">
        <v>82700</v>
      </c>
      <c r="BP31" s="63">
        <v>16467.801999999996</v>
      </c>
      <c r="BQ31" s="63">
        <v>0</v>
      </c>
      <c r="BR31" s="63">
        <v>57586.05</v>
      </c>
      <c r="BS31" s="63">
        <v>74053.851999999999</v>
      </c>
      <c r="BT31" s="63">
        <v>16467.801999999996</v>
      </c>
      <c r="BU31" s="63">
        <v>7152.3000000000029</v>
      </c>
      <c r="BV31" s="63">
        <v>133133.75</v>
      </c>
      <c r="BW31" s="63">
        <v>156753.85200000001</v>
      </c>
      <c r="BX31" s="135"/>
      <c r="BY31" s="136">
        <v>1</v>
      </c>
      <c r="BZ31" s="136">
        <v>1</v>
      </c>
      <c r="CA31" s="136">
        <v>1</v>
      </c>
      <c r="CB31" s="136">
        <v>1</v>
      </c>
      <c r="CC31" s="136">
        <v>1</v>
      </c>
      <c r="CD31" s="136">
        <v>0.84931724676214015</v>
      </c>
      <c r="CE31" s="136">
        <v>0.10505516636363102</v>
      </c>
      <c r="CF31" s="136">
        <v>4.5627586874228791E-2</v>
      </c>
      <c r="CG31" s="137">
        <v>0</v>
      </c>
      <c r="CH31" s="137">
        <v>0</v>
      </c>
      <c r="CI31" s="137">
        <v>0</v>
      </c>
      <c r="CJ31" s="137">
        <v>0</v>
      </c>
      <c r="CK31" s="137">
        <v>0</v>
      </c>
      <c r="CL31" s="137">
        <v>0</v>
      </c>
      <c r="CM31" s="137">
        <v>0</v>
      </c>
      <c r="CN31" s="138"/>
      <c r="CO31" s="57" t="s">
        <v>142</v>
      </c>
      <c r="CP31" s="63">
        <v>1459</v>
      </c>
      <c r="CQ31" s="63">
        <v>631.08000000000004</v>
      </c>
      <c r="CR31" s="63">
        <v>26.768625893599999</v>
      </c>
      <c r="CS31" s="64">
        <v>0.15675385200000003</v>
      </c>
      <c r="CT31" s="65">
        <v>100</v>
      </c>
      <c r="CU31" s="65">
        <v>156753.85200000001</v>
      </c>
      <c r="CV31" s="65">
        <v>52.757874173324936</v>
      </c>
      <c r="CW31" s="65">
        <v>47.242125826675057</v>
      </c>
      <c r="CX31" s="66">
        <v>10.505516636363103</v>
      </c>
      <c r="CY31" s="66">
        <v>4.5627586874228792</v>
      </c>
      <c r="CZ31" s="66">
        <v>84.931724676214017</v>
      </c>
      <c r="DA31" s="125">
        <v>248.389826963301</v>
      </c>
      <c r="DB31" s="125">
        <v>131.04519236863788</v>
      </c>
      <c r="DC31" s="125">
        <v>0</v>
      </c>
      <c r="DD31" s="125">
        <v>107.43924057573682</v>
      </c>
      <c r="DE31" s="116"/>
      <c r="DF31" s="116"/>
      <c r="DG31" s="116"/>
    </row>
    <row r="32" spans="1:142" s="115" customFormat="1" ht="21.75" customHeight="1" x14ac:dyDescent="0.25">
      <c r="A32" s="67" t="s">
        <v>143</v>
      </c>
      <c r="B32" s="125" t="s">
        <v>109</v>
      </c>
      <c r="C32" s="126">
        <v>205.75411963799999</v>
      </c>
      <c r="D32" s="127">
        <v>3079</v>
      </c>
      <c r="E32" s="128" t="s">
        <v>134</v>
      </c>
      <c r="F32" s="129">
        <v>1</v>
      </c>
      <c r="G32" s="128" t="s">
        <v>135</v>
      </c>
      <c r="H32" s="127">
        <v>142999.99999349998</v>
      </c>
      <c r="I32" s="127">
        <v>121636.25</v>
      </c>
      <c r="J32" s="127">
        <v>1666.25</v>
      </c>
      <c r="K32" s="127">
        <v>1412.75</v>
      </c>
      <c r="L32" s="367">
        <v>0</v>
      </c>
      <c r="M32" s="367">
        <v>0</v>
      </c>
      <c r="N32" s="367">
        <v>0</v>
      </c>
      <c r="O32" s="142">
        <v>16947.831203050002</v>
      </c>
      <c r="P32" s="143" t="s">
        <v>140</v>
      </c>
      <c r="Q32" s="142">
        <v>5765.7035528500001</v>
      </c>
      <c r="R32" s="143" t="s">
        <v>140</v>
      </c>
      <c r="S32" s="144">
        <v>130352.4800063835</v>
      </c>
      <c r="T32" s="145">
        <v>3030</v>
      </c>
      <c r="U32" s="145">
        <v>766.59999999999991</v>
      </c>
      <c r="V32" s="146">
        <v>3.2000000000000001E-2</v>
      </c>
      <c r="W32" s="146">
        <v>0.41499999999999998</v>
      </c>
      <c r="X32" s="146">
        <v>0.55300000000000005</v>
      </c>
      <c r="Y32" s="146">
        <v>2.9000000000000001E-2</v>
      </c>
      <c r="Z32" s="146">
        <v>0.82399999999999995</v>
      </c>
      <c r="AA32" s="146">
        <v>0.14699999999999999</v>
      </c>
      <c r="AB32" s="63">
        <v>0</v>
      </c>
      <c r="AC32" s="63">
        <v>0</v>
      </c>
      <c r="AD32" s="63">
        <v>0</v>
      </c>
      <c r="AE32" s="63">
        <v>0</v>
      </c>
      <c r="AF32" s="63">
        <v>0</v>
      </c>
      <c r="AG32" s="63">
        <v>0</v>
      </c>
      <c r="AH32" s="63">
        <v>1889.1284000000001</v>
      </c>
      <c r="AI32" s="63">
        <v>0</v>
      </c>
      <c r="AJ32" s="63">
        <v>1889.1284000000001</v>
      </c>
      <c r="AK32" s="63">
        <v>0</v>
      </c>
      <c r="AL32" s="63">
        <v>0</v>
      </c>
      <c r="AM32" s="63">
        <v>1889.1284000000001</v>
      </c>
      <c r="AN32" s="63">
        <v>1889.1284000000001</v>
      </c>
      <c r="AO32" s="63">
        <v>0</v>
      </c>
      <c r="AP32" s="63">
        <v>1889.1284000000001</v>
      </c>
      <c r="AQ32" s="63">
        <v>0</v>
      </c>
      <c r="AR32" s="63">
        <v>0</v>
      </c>
      <c r="AS32" s="63">
        <v>1889.1284000000001</v>
      </c>
      <c r="AT32" s="63">
        <v>119.1914</v>
      </c>
      <c r="AU32" s="63">
        <v>5765.7035528500001</v>
      </c>
      <c r="AV32" s="63">
        <v>5884.8949528499998</v>
      </c>
      <c r="AW32" s="63">
        <v>15478.85504064998</v>
      </c>
      <c r="AX32" s="63">
        <v>121636.25</v>
      </c>
      <c r="AY32" s="63">
        <v>142999.99999349998</v>
      </c>
      <c r="AZ32" s="63">
        <v>1788.2802000000001</v>
      </c>
      <c r="BA32" s="63">
        <v>124586.7764535335</v>
      </c>
      <c r="BB32" s="63">
        <v>126375.05665353349</v>
      </c>
      <c r="BC32" s="63">
        <v>0</v>
      </c>
      <c r="BD32" s="63">
        <v>128913.4375</v>
      </c>
      <c r="BE32" s="63">
        <v>255288.49415353348</v>
      </c>
      <c r="BF32" s="63">
        <v>1907.4716000000001</v>
      </c>
      <c r="BG32" s="63">
        <v>130352.4800063835</v>
      </c>
      <c r="BH32" s="63">
        <v>132259.95160638349</v>
      </c>
      <c r="BI32" s="63">
        <v>15478.85504064998</v>
      </c>
      <c r="BJ32" s="63">
        <v>250549.6875</v>
      </c>
      <c r="BK32" s="63">
        <v>398288.49414703343</v>
      </c>
      <c r="BL32" s="63">
        <v>5884.8949528499998</v>
      </c>
      <c r="BM32" s="63">
        <v>15478.85504064998</v>
      </c>
      <c r="BN32" s="63">
        <v>121636.25</v>
      </c>
      <c r="BO32" s="63">
        <v>142999.99999349998</v>
      </c>
      <c r="BP32" s="63">
        <v>128264.1850535335</v>
      </c>
      <c r="BQ32" s="63">
        <v>0</v>
      </c>
      <c r="BR32" s="63">
        <v>128913.4375</v>
      </c>
      <c r="BS32" s="63">
        <v>257177.62255353347</v>
      </c>
      <c r="BT32" s="63">
        <v>134149.08000638348</v>
      </c>
      <c r="BU32" s="63">
        <v>15478.85504064998</v>
      </c>
      <c r="BV32" s="63">
        <v>250549.6875</v>
      </c>
      <c r="BW32" s="63">
        <v>400177.62254703342</v>
      </c>
      <c r="BX32" s="135"/>
      <c r="BY32" s="136">
        <v>1</v>
      </c>
      <c r="BZ32" s="136">
        <v>0.99527927526787696</v>
      </c>
      <c r="CA32" s="136">
        <v>1</v>
      </c>
      <c r="CB32" s="136">
        <v>0.98591769395727435</v>
      </c>
      <c r="CC32" s="136">
        <v>1</v>
      </c>
      <c r="CD32" s="136">
        <v>0.62906584343233951</v>
      </c>
      <c r="CE32" s="136">
        <v>0.33207073151743616</v>
      </c>
      <c r="CF32" s="136">
        <v>3.8863425050224415E-2</v>
      </c>
      <c r="CG32" s="137">
        <v>4.7207247321230921E-3</v>
      </c>
      <c r="CH32" s="137">
        <v>0</v>
      </c>
      <c r="CI32" s="137">
        <v>1.4082306042725794E-2</v>
      </c>
      <c r="CJ32" s="137">
        <v>0</v>
      </c>
      <c r="CK32" s="137">
        <v>0</v>
      </c>
      <c r="CL32" s="137">
        <v>1</v>
      </c>
      <c r="CM32" s="137">
        <v>0</v>
      </c>
      <c r="CN32" s="138"/>
      <c r="CO32" s="57" t="s">
        <v>143</v>
      </c>
      <c r="CP32" s="63">
        <v>3079</v>
      </c>
      <c r="CQ32" s="63">
        <v>1412.75</v>
      </c>
      <c r="CR32" s="63">
        <v>205.75411963799999</v>
      </c>
      <c r="CS32" s="64">
        <v>0.40017762254703343</v>
      </c>
      <c r="CT32" s="65">
        <v>100</v>
      </c>
      <c r="CU32" s="65">
        <v>400177.62254703342</v>
      </c>
      <c r="CV32" s="65">
        <v>35.734132029507222</v>
      </c>
      <c r="CW32" s="65">
        <v>64.265867970492792</v>
      </c>
      <c r="CX32" s="66">
        <v>33.207073151743614</v>
      </c>
      <c r="CY32" s="66">
        <v>3.8863425050224416</v>
      </c>
      <c r="CZ32" s="66">
        <v>62.906584343233952</v>
      </c>
      <c r="DA32" s="125">
        <v>283.26145641269397</v>
      </c>
      <c r="DB32" s="125">
        <v>101.22102282321711</v>
      </c>
      <c r="DC32" s="125">
        <v>0</v>
      </c>
      <c r="DD32" s="125">
        <v>129.35644499741261</v>
      </c>
      <c r="DE32" s="116"/>
      <c r="DF32" s="116"/>
      <c r="DG32" s="116"/>
    </row>
    <row r="33" spans="1:142" s="115" customFormat="1" ht="21.75" customHeight="1" x14ac:dyDescent="0.25">
      <c r="A33" s="67" t="s">
        <v>144</v>
      </c>
      <c r="B33" s="125" t="s">
        <v>105</v>
      </c>
      <c r="C33" s="126">
        <v>97.474701306699998</v>
      </c>
      <c r="D33" s="127">
        <v>1142</v>
      </c>
      <c r="E33" s="128" t="s">
        <v>145</v>
      </c>
      <c r="F33" s="129">
        <v>1</v>
      </c>
      <c r="G33" s="128" t="s">
        <v>135</v>
      </c>
      <c r="H33" s="127">
        <v>0</v>
      </c>
      <c r="I33" s="127">
        <v>0</v>
      </c>
      <c r="J33" s="127">
        <v>0</v>
      </c>
      <c r="K33" s="127">
        <v>1142</v>
      </c>
      <c r="L33" s="368"/>
      <c r="M33" s="367">
        <v>0</v>
      </c>
      <c r="N33" s="367"/>
      <c r="O33" s="142"/>
      <c r="P33" s="143"/>
      <c r="Q33" s="142"/>
      <c r="R33" s="143"/>
      <c r="S33" s="375">
        <f>45986.2779348897-11921.338803</f>
        <v>34064.939131889703</v>
      </c>
      <c r="T33" s="145">
        <v>826.2</v>
      </c>
      <c r="U33" s="145">
        <v>150.60000000000002</v>
      </c>
      <c r="V33" s="146">
        <v>3.2000000000000001E-2</v>
      </c>
      <c r="W33" s="146">
        <v>0.41499999999999998</v>
      </c>
      <c r="X33" s="146">
        <v>0.55300000000000005</v>
      </c>
      <c r="Y33" s="146">
        <v>2.9000000000000001E-2</v>
      </c>
      <c r="Z33" s="146">
        <v>0.82399999999999995</v>
      </c>
      <c r="AA33" s="146">
        <v>0.14699999999999999</v>
      </c>
      <c r="AB33" s="63">
        <v>0</v>
      </c>
      <c r="AC33" s="63">
        <v>0</v>
      </c>
      <c r="AD33" s="63">
        <v>0</v>
      </c>
      <c r="AE33" s="63">
        <v>0</v>
      </c>
      <c r="AF33" s="63">
        <v>0</v>
      </c>
      <c r="AG33" s="63">
        <v>0</v>
      </c>
      <c r="AH33" s="63">
        <v>0</v>
      </c>
      <c r="AI33" s="63">
        <v>0</v>
      </c>
      <c r="AJ33" s="63">
        <v>0</v>
      </c>
      <c r="AK33" s="63">
        <v>0</v>
      </c>
      <c r="AL33" s="63">
        <v>0</v>
      </c>
      <c r="AM33" s="63">
        <v>0</v>
      </c>
      <c r="AN33" s="63">
        <v>0</v>
      </c>
      <c r="AO33" s="63">
        <v>0</v>
      </c>
      <c r="AP33" s="63">
        <v>0</v>
      </c>
      <c r="AQ33" s="63">
        <v>0</v>
      </c>
      <c r="AR33" s="63">
        <v>0</v>
      </c>
      <c r="AS33" s="63">
        <v>0</v>
      </c>
      <c r="AT33" s="63">
        <v>0</v>
      </c>
      <c r="AU33" s="63">
        <v>0</v>
      </c>
      <c r="AV33" s="63">
        <v>0</v>
      </c>
      <c r="AW33" s="63">
        <v>0</v>
      </c>
      <c r="AX33" s="63">
        <v>0</v>
      </c>
      <c r="AY33" s="63">
        <v>0</v>
      </c>
      <c r="AZ33" s="63">
        <v>0</v>
      </c>
      <c r="BA33" s="63">
        <v>34064.939131889703</v>
      </c>
      <c r="BB33" s="63">
        <v>34064.939131889703</v>
      </c>
      <c r="BC33" s="63">
        <v>0</v>
      </c>
      <c r="BD33" s="63">
        <v>104207.5</v>
      </c>
      <c r="BE33" s="63">
        <v>138272.4391318897</v>
      </c>
      <c r="BF33" s="63">
        <v>0</v>
      </c>
      <c r="BG33" s="63">
        <v>34064.939131889703</v>
      </c>
      <c r="BH33" s="63">
        <v>34064.939131889703</v>
      </c>
      <c r="BI33" s="63">
        <v>0</v>
      </c>
      <c r="BJ33" s="63">
        <v>104207.5</v>
      </c>
      <c r="BK33" s="63">
        <v>138272.4391318897</v>
      </c>
      <c r="BL33" s="63">
        <v>0</v>
      </c>
      <c r="BM33" s="63">
        <v>0</v>
      </c>
      <c r="BN33" s="63">
        <v>0</v>
      </c>
      <c r="BO33" s="63">
        <v>0</v>
      </c>
      <c r="BP33" s="63">
        <v>34064.939131889703</v>
      </c>
      <c r="BQ33" s="63">
        <v>0</v>
      </c>
      <c r="BR33" s="63">
        <v>104207.5</v>
      </c>
      <c r="BS33" s="63">
        <v>138272.4391318897</v>
      </c>
      <c r="BT33" s="63">
        <v>34064.939131889703</v>
      </c>
      <c r="BU33" s="63">
        <v>0</v>
      </c>
      <c r="BV33" s="63">
        <v>104207.5</v>
      </c>
      <c r="BW33" s="63">
        <v>138272.4391318897</v>
      </c>
      <c r="BX33" s="135"/>
      <c r="BY33" s="136">
        <v>1</v>
      </c>
      <c r="BZ33" s="136">
        <v>1</v>
      </c>
      <c r="CA33" s="136">
        <v>1</v>
      </c>
      <c r="CB33" s="136">
        <v>1</v>
      </c>
      <c r="CC33" s="136">
        <v>0</v>
      </c>
      <c r="CD33" s="136">
        <v>0.75363898007615804</v>
      </c>
      <c r="CE33" s="136">
        <v>0.24636101992384196</v>
      </c>
      <c r="CF33" s="136">
        <v>0</v>
      </c>
      <c r="CG33" s="137">
        <v>0</v>
      </c>
      <c r="CH33" s="137">
        <v>0</v>
      </c>
      <c r="CI33" s="137">
        <v>0</v>
      </c>
      <c r="CJ33" s="137">
        <v>0</v>
      </c>
      <c r="CK33" s="137">
        <v>0</v>
      </c>
      <c r="CL33" s="137">
        <v>0</v>
      </c>
      <c r="CM33" s="137">
        <v>0</v>
      </c>
      <c r="CN33" s="138"/>
      <c r="CO33" s="57" t="s">
        <v>144</v>
      </c>
      <c r="CP33" s="63">
        <v>1142</v>
      </c>
      <c r="CQ33" s="63">
        <v>1142</v>
      </c>
      <c r="CR33" s="63">
        <v>97.474701306699998</v>
      </c>
      <c r="CS33" s="64">
        <v>0.13827243913188969</v>
      </c>
      <c r="CT33" s="65">
        <v>100</v>
      </c>
      <c r="CU33" s="65">
        <v>138272.4391318897</v>
      </c>
      <c r="CV33" s="65">
        <v>0</v>
      </c>
      <c r="CW33" s="65">
        <v>100</v>
      </c>
      <c r="CX33" s="66">
        <v>24.636101992384198</v>
      </c>
      <c r="CY33" s="66">
        <v>0</v>
      </c>
      <c r="CZ33" s="66">
        <v>75.363898007615802</v>
      </c>
      <c r="DA33" s="125">
        <v>121.0791936356302</v>
      </c>
      <c r="DB33" s="125">
        <v>0</v>
      </c>
      <c r="DC33" s="125" t="s">
        <v>102</v>
      </c>
      <c r="DD33" s="125">
        <v>121.0791936356302</v>
      </c>
      <c r="DE33" s="116"/>
      <c r="DF33" s="116"/>
      <c r="DG33" s="116"/>
    </row>
    <row r="34" spans="1:142" s="115" customFormat="1" ht="21.75" customHeight="1" x14ac:dyDescent="0.25">
      <c r="A34" s="67" t="s">
        <v>146</v>
      </c>
      <c r="B34" s="125" t="s">
        <v>105</v>
      </c>
      <c r="C34" s="126">
        <v>8.1778818479299993</v>
      </c>
      <c r="D34" s="127">
        <v>2409</v>
      </c>
      <c r="E34" s="128" t="s">
        <v>134</v>
      </c>
      <c r="F34" s="129">
        <v>1</v>
      </c>
      <c r="G34" s="128" t="s">
        <v>135</v>
      </c>
      <c r="H34" s="127">
        <v>383580.23809523811</v>
      </c>
      <c r="I34" s="127">
        <v>195388.15</v>
      </c>
      <c r="J34" s="127">
        <v>2141.2399999999998</v>
      </c>
      <c r="K34" s="127">
        <v>267.76000000000022</v>
      </c>
      <c r="L34" s="367">
        <v>0</v>
      </c>
      <c r="M34" s="367">
        <v>0</v>
      </c>
      <c r="N34" s="367">
        <v>0</v>
      </c>
      <c r="O34" s="142"/>
      <c r="P34" s="143"/>
      <c r="Q34" s="142">
        <v>11921.338802999999</v>
      </c>
      <c r="R34" s="143" t="s">
        <v>140</v>
      </c>
      <c r="S34" s="376">
        <v>11921.338803000001</v>
      </c>
      <c r="T34" s="145">
        <v>0</v>
      </c>
      <c r="U34" s="145">
        <v>0</v>
      </c>
      <c r="V34" s="146">
        <v>3.2000000000000001E-2</v>
      </c>
      <c r="W34" s="146">
        <v>0.41499999999999998</v>
      </c>
      <c r="X34" s="146">
        <v>0.55300000000000005</v>
      </c>
      <c r="Y34" s="146">
        <v>2.9000000000000001E-2</v>
      </c>
      <c r="Z34" s="146">
        <v>0.82399999999999995</v>
      </c>
      <c r="AA34" s="146">
        <v>0.14699999999999999</v>
      </c>
      <c r="AB34" s="63">
        <v>0</v>
      </c>
      <c r="AC34" s="63">
        <v>0</v>
      </c>
      <c r="AD34" s="63">
        <v>0</v>
      </c>
      <c r="AE34" s="63">
        <v>0</v>
      </c>
      <c r="AF34" s="63">
        <v>0</v>
      </c>
      <c r="AG34" s="63">
        <v>0</v>
      </c>
      <c r="AH34" s="63">
        <v>0</v>
      </c>
      <c r="AI34" s="63">
        <v>0</v>
      </c>
      <c r="AJ34" s="63">
        <v>0</v>
      </c>
      <c r="AK34" s="63">
        <v>0</v>
      </c>
      <c r="AL34" s="63">
        <v>0</v>
      </c>
      <c r="AM34" s="63">
        <v>0</v>
      </c>
      <c r="AN34" s="63">
        <v>0</v>
      </c>
      <c r="AO34" s="63">
        <v>0</v>
      </c>
      <c r="AP34" s="63">
        <v>0</v>
      </c>
      <c r="AQ34" s="63">
        <v>0</v>
      </c>
      <c r="AR34" s="63">
        <v>0</v>
      </c>
      <c r="AS34" s="63">
        <v>0</v>
      </c>
      <c r="AT34" s="63">
        <v>0</v>
      </c>
      <c r="AU34" s="63">
        <v>11921.338802999999</v>
      </c>
      <c r="AV34" s="63">
        <v>11921.338802999999</v>
      </c>
      <c r="AW34" s="63">
        <v>176270.74929223812</v>
      </c>
      <c r="AX34" s="63">
        <v>195388.15</v>
      </c>
      <c r="AY34" s="63">
        <v>383580.23809523811</v>
      </c>
      <c r="AZ34" s="63">
        <v>0</v>
      </c>
      <c r="BA34" s="63">
        <v>0</v>
      </c>
      <c r="BB34" s="63">
        <v>0</v>
      </c>
      <c r="BC34" s="63">
        <v>0</v>
      </c>
      <c r="BD34" s="63">
        <v>24433.10000000002</v>
      </c>
      <c r="BE34" s="63">
        <v>24433.10000000002</v>
      </c>
      <c r="BF34" s="63">
        <v>0</v>
      </c>
      <c r="BG34" s="63">
        <v>11921.338802999999</v>
      </c>
      <c r="BH34" s="63">
        <v>11921.338802999999</v>
      </c>
      <c r="BI34" s="63">
        <v>176270.74929223812</v>
      </c>
      <c r="BJ34" s="63">
        <v>219821.25</v>
      </c>
      <c r="BK34" s="63">
        <v>408013.33809523814</v>
      </c>
      <c r="BL34" s="63">
        <v>11921.338802999999</v>
      </c>
      <c r="BM34" s="63">
        <v>176270.74929223812</v>
      </c>
      <c r="BN34" s="63">
        <v>195388.15</v>
      </c>
      <c r="BO34" s="63">
        <v>383580.23809523811</v>
      </c>
      <c r="BP34" s="63">
        <v>0</v>
      </c>
      <c r="BQ34" s="63">
        <v>0</v>
      </c>
      <c r="BR34" s="63">
        <v>24433.10000000002</v>
      </c>
      <c r="BS34" s="63">
        <v>24433.10000000002</v>
      </c>
      <c r="BT34" s="63">
        <v>11921.338802999999</v>
      </c>
      <c r="BU34" s="63">
        <v>176270.74929223812</v>
      </c>
      <c r="BV34" s="63">
        <v>219821.25</v>
      </c>
      <c r="BW34" s="63">
        <v>408013.33809523814</v>
      </c>
      <c r="BX34" s="135"/>
      <c r="BY34" s="136">
        <v>1</v>
      </c>
      <c r="BZ34" s="136">
        <v>1</v>
      </c>
      <c r="CA34" s="136">
        <v>1</v>
      </c>
      <c r="CB34" s="136">
        <v>1</v>
      </c>
      <c r="CC34" s="136">
        <v>1</v>
      </c>
      <c r="CD34" s="136">
        <v>0.53875996070669996</v>
      </c>
      <c r="CE34" s="136">
        <v>2.9218012476389509E-2</v>
      </c>
      <c r="CF34" s="136">
        <v>0.43202202681691043</v>
      </c>
      <c r="CG34" s="137">
        <v>0</v>
      </c>
      <c r="CH34" s="137">
        <v>0</v>
      </c>
      <c r="CI34" s="137">
        <v>0</v>
      </c>
      <c r="CJ34" s="137">
        <v>0</v>
      </c>
      <c r="CK34" s="137">
        <v>0</v>
      </c>
      <c r="CL34" s="137">
        <v>0</v>
      </c>
      <c r="CM34" s="137">
        <v>0</v>
      </c>
      <c r="CN34" s="138"/>
      <c r="CO34" s="57" t="s">
        <v>146</v>
      </c>
      <c r="CP34" s="63">
        <v>2409</v>
      </c>
      <c r="CQ34" s="63">
        <v>267.76000000000022</v>
      </c>
      <c r="CR34" s="63">
        <v>8.1778818479299993</v>
      </c>
      <c r="CS34" s="64">
        <v>0.40801333809523815</v>
      </c>
      <c r="CT34" s="65">
        <v>100</v>
      </c>
      <c r="CU34" s="65">
        <v>408013.3380952382</v>
      </c>
      <c r="CV34" s="65">
        <v>94.011690864307752</v>
      </c>
      <c r="CW34" s="65">
        <v>5.9883091356922424</v>
      </c>
      <c r="CX34" s="66">
        <v>2.921801247638951</v>
      </c>
      <c r="CY34" s="66">
        <v>43.202202681691041</v>
      </c>
      <c r="CZ34" s="66">
        <v>53.875996070669999</v>
      </c>
      <c r="DA34" s="125">
        <v>1523.8024279027406</v>
      </c>
      <c r="DB34" s="125">
        <v>1432.5524279027404</v>
      </c>
      <c r="DC34" s="125">
        <v>0</v>
      </c>
      <c r="DD34" s="125">
        <v>169.37041847041849</v>
      </c>
      <c r="DE34" s="116"/>
      <c r="DF34" s="116"/>
      <c r="DG34" s="116"/>
    </row>
    <row r="35" spans="1:142" s="115" customFormat="1" ht="21.75" customHeight="1" x14ac:dyDescent="0.25">
      <c r="A35" s="67" t="s">
        <v>147</v>
      </c>
      <c r="B35" s="125" t="s">
        <v>108</v>
      </c>
      <c r="C35" s="126">
        <v>64.392095424700003</v>
      </c>
      <c r="D35" s="127">
        <v>912</v>
      </c>
      <c r="E35" s="128" t="s">
        <v>145</v>
      </c>
      <c r="F35" s="129">
        <v>1</v>
      </c>
      <c r="G35" s="128" t="s">
        <v>135</v>
      </c>
      <c r="H35" s="127">
        <v>0</v>
      </c>
      <c r="I35" s="127">
        <v>0</v>
      </c>
      <c r="J35" s="127">
        <v>0</v>
      </c>
      <c r="K35" s="127">
        <v>912</v>
      </c>
      <c r="L35" s="368"/>
      <c r="M35" s="367">
        <v>0</v>
      </c>
      <c r="N35" s="367"/>
      <c r="O35" s="142"/>
      <c r="P35" s="143"/>
      <c r="Q35" s="142"/>
      <c r="R35" s="143"/>
      <c r="S35" s="144">
        <v>84297.481800589099</v>
      </c>
      <c r="T35" s="145">
        <v>0</v>
      </c>
      <c r="U35" s="145">
        <v>638.625</v>
      </c>
      <c r="V35" s="146">
        <v>3.2000000000000001E-2</v>
      </c>
      <c r="W35" s="146">
        <v>0.41499999999999998</v>
      </c>
      <c r="X35" s="146">
        <v>0.55300000000000005</v>
      </c>
      <c r="Y35" s="146">
        <v>2.9000000000000001E-2</v>
      </c>
      <c r="Z35" s="146">
        <v>0.82399999999999995</v>
      </c>
      <c r="AA35" s="146">
        <v>0.14699999999999999</v>
      </c>
      <c r="AB35" s="63">
        <v>0</v>
      </c>
      <c r="AC35" s="63">
        <v>0</v>
      </c>
      <c r="AD35" s="63">
        <v>0</v>
      </c>
      <c r="AE35" s="63">
        <v>0</v>
      </c>
      <c r="AF35" s="63">
        <v>0</v>
      </c>
      <c r="AG35" s="63">
        <v>0</v>
      </c>
      <c r="AH35" s="63">
        <v>0</v>
      </c>
      <c r="AI35" s="63">
        <v>0</v>
      </c>
      <c r="AJ35" s="63">
        <v>0</v>
      </c>
      <c r="AK35" s="63">
        <v>0</v>
      </c>
      <c r="AL35" s="63">
        <v>0</v>
      </c>
      <c r="AM35" s="63">
        <v>0</v>
      </c>
      <c r="AN35" s="63">
        <v>0</v>
      </c>
      <c r="AO35" s="63">
        <v>0</v>
      </c>
      <c r="AP35" s="63">
        <v>0</v>
      </c>
      <c r="AQ35" s="63">
        <v>0</v>
      </c>
      <c r="AR35" s="63">
        <v>0</v>
      </c>
      <c r="AS35" s="63">
        <v>0</v>
      </c>
      <c r="AT35" s="63">
        <v>0</v>
      </c>
      <c r="AU35" s="63">
        <v>0</v>
      </c>
      <c r="AV35" s="63">
        <v>0</v>
      </c>
      <c r="AW35" s="63">
        <v>0</v>
      </c>
      <c r="AX35" s="63">
        <v>0</v>
      </c>
      <c r="AY35" s="63">
        <v>0</v>
      </c>
      <c r="AZ35" s="63">
        <v>0</v>
      </c>
      <c r="BA35" s="63">
        <v>84297.481800589099</v>
      </c>
      <c r="BB35" s="63">
        <v>84297.481800589099</v>
      </c>
      <c r="BC35" s="63">
        <v>0</v>
      </c>
      <c r="BD35" s="63">
        <v>83220</v>
      </c>
      <c r="BE35" s="63">
        <v>167517.4818005891</v>
      </c>
      <c r="BF35" s="63">
        <v>0</v>
      </c>
      <c r="BG35" s="63">
        <v>84297.481800589099</v>
      </c>
      <c r="BH35" s="63">
        <v>84297.481800589099</v>
      </c>
      <c r="BI35" s="63">
        <v>0</v>
      </c>
      <c r="BJ35" s="63">
        <v>83220</v>
      </c>
      <c r="BK35" s="63">
        <v>167517.4818005891</v>
      </c>
      <c r="BL35" s="63">
        <v>0</v>
      </c>
      <c r="BM35" s="63">
        <v>0</v>
      </c>
      <c r="BN35" s="63">
        <v>0</v>
      </c>
      <c r="BO35" s="63">
        <v>0</v>
      </c>
      <c r="BP35" s="63">
        <v>84297.481800589099</v>
      </c>
      <c r="BQ35" s="63">
        <v>0</v>
      </c>
      <c r="BR35" s="63">
        <v>83220</v>
      </c>
      <c r="BS35" s="63">
        <v>167517.4818005891</v>
      </c>
      <c r="BT35" s="63">
        <v>84297.481800589099</v>
      </c>
      <c r="BU35" s="63">
        <v>0</v>
      </c>
      <c r="BV35" s="63">
        <v>83220</v>
      </c>
      <c r="BW35" s="63">
        <v>167517.4818005891</v>
      </c>
      <c r="BX35" s="135"/>
      <c r="BY35" s="136">
        <v>1</v>
      </c>
      <c r="BZ35" s="136">
        <v>1</v>
      </c>
      <c r="CA35" s="136">
        <v>1</v>
      </c>
      <c r="CB35" s="136">
        <v>1</v>
      </c>
      <c r="CC35" s="136">
        <v>0</v>
      </c>
      <c r="CD35" s="136">
        <v>0.49678397206963831</v>
      </c>
      <c r="CE35" s="136">
        <v>0.50321602793036169</v>
      </c>
      <c r="CF35" s="136">
        <v>0</v>
      </c>
      <c r="CG35" s="137">
        <v>0</v>
      </c>
      <c r="CH35" s="137">
        <v>0</v>
      </c>
      <c r="CI35" s="137">
        <v>0</v>
      </c>
      <c r="CJ35" s="137">
        <v>0</v>
      </c>
      <c r="CK35" s="137">
        <v>0</v>
      </c>
      <c r="CL35" s="137">
        <v>0</v>
      </c>
      <c r="CM35" s="137">
        <v>0</v>
      </c>
      <c r="CN35" s="138"/>
      <c r="CO35" s="57" t="s">
        <v>147</v>
      </c>
      <c r="CP35" s="63">
        <v>912</v>
      </c>
      <c r="CQ35" s="63">
        <v>912</v>
      </c>
      <c r="CR35" s="63">
        <v>64.392095424700003</v>
      </c>
      <c r="CS35" s="64">
        <v>0.16751748180058909</v>
      </c>
      <c r="CT35" s="65">
        <v>100</v>
      </c>
      <c r="CU35" s="65">
        <v>167517.48180058907</v>
      </c>
      <c r="CV35" s="65">
        <v>0</v>
      </c>
      <c r="CW35" s="65">
        <v>100</v>
      </c>
      <c r="CX35" s="66">
        <v>50.32160279303617</v>
      </c>
      <c r="CY35" s="66">
        <v>0</v>
      </c>
      <c r="CZ35" s="66">
        <v>49.67839720696383</v>
      </c>
      <c r="DA35" s="125">
        <v>183.68144934275119</v>
      </c>
      <c r="DB35" s="125">
        <v>0</v>
      </c>
      <c r="DC35" s="125" t="s">
        <v>102</v>
      </c>
      <c r="DD35" s="125">
        <v>183.68144934275119</v>
      </c>
      <c r="DE35" s="116"/>
      <c r="DF35" s="116"/>
      <c r="DG35" s="116"/>
    </row>
    <row r="36" spans="1:142" s="115" customFormat="1" ht="21.75" customHeight="1" x14ac:dyDescent="0.25">
      <c r="A36" s="67" t="s">
        <v>148</v>
      </c>
      <c r="B36" s="125" t="s">
        <v>105</v>
      </c>
      <c r="C36" s="126">
        <v>8.8683817851200004</v>
      </c>
      <c r="D36" s="127">
        <v>2242</v>
      </c>
      <c r="E36" s="128" t="s">
        <v>134</v>
      </c>
      <c r="F36" s="129">
        <v>1</v>
      </c>
      <c r="G36" s="128" t="s">
        <v>135</v>
      </c>
      <c r="H36" s="127">
        <v>260261.95355191256</v>
      </c>
      <c r="I36" s="127">
        <v>135916.875</v>
      </c>
      <c r="J36" s="127">
        <v>1489.5</v>
      </c>
      <c r="K36" s="127">
        <v>752.5</v>
      </c>
      <c r="L36" s="367">
        <v>0</v>
      </c>
      <c r="M36" s="367">
        <v>0</v>
      </c>
      <c r="N36" s="367">
        <v>0</v>
      </c>
      <c r="O36" s="142"/>
      <c r="P36" s="143"/>
      <c r="Q36" s="142"/>
      <c r="R36" s="143"/>
      <c r="S36" s="145">
        <v>8166.8750000000009</v>
      </c>
      <c r="T36" s="145">
        <v>0</v>
      </c>
      <c r="U36" s="145">
        <v>0</v>
      </c>
      <c r="V36" s="146">
        <v>3.2000000000000001E-2</v>
      </c>
      <c r="W36" s="146">
        <v>0.41499999999999998</v>
      </c>
      <c r="X36" s="146">
        <v>0.55300000000000005</v>
      </c>
      <c r="Y36" s="146">
        <v>2.9000000000000001E-2</v>
      </c>
      <c r="Z36" s="146">
        <v>0.82399999999999995</v>
      </c>
      <c r="AA36" s="146">
        <v>0.14699999999999999</v>
      </c>
      <c r="AB36" s="63">
        <v>0</v>
      </c>
      <c r="AC36" s="63">
        <v>0</v>
      </c>
      <c r="AD36" s="63">
        <v>0</v>
      </c>
      <c r="AE36" s="63">
        <v>0</v>
      </c>
      <c r="AF36" s="63">
        <v>0</v>
      </c>
      <c r="AG36" s="63">
        <v>0</v>
      </c>
      <c r="AH36" s="63">
        <v>0</v>
      </c>
      <c r="AI36" s="63">
        <v>0</v>
      </c>
      <c r="AJ36" s="63">
        <v>0</v>
      </c>
      <c r="AK36" s="63">
        <v>0</v>
      </c>
      <c r="AL36" s="63">
        <v>0</v>
      </c>
      <c r="AM36" s="63">
        <v>0</v>
      </c>
      <c r="AN36" s="63">
        <v>0</v>
      </c>
      <c r="AO36" s="63">
        <v>0</v>
      </c>
      <c r="AP36" s="63">
        <v>0</v>
      </c>
      <c r="AQ36" s="63">
        <v>0</v>
      </c>
      <c r="AR36" s="63">
        <v>0</v>
      </c>
      <c r="AS36" s="63">
        <v>0</v>
      </c>
      <c r="AT36" s="63">
        <v>0</v>
      </c>
      <c r="AU36" s="63">
        <v>0</v>
      </c>
      <c r="AV36" s="63">
        <v>0</v>
      </c>
      <c r="AW36" s="63">
        <v>124345.07855191256</v>
      </c>
      <c r="AX36" s="63">
        <v>135916.875</v>
      </c>
      <c r="AY36" s="63">
        <v>260261.95355191256</v>
      </c>
      <c r="AZ36" s="63">
        <v>0</v>
      </c>
      <c r="BA36" s="63">
        <v>8166.8750000000009</v>
      </c>
      <c r="BB36" s="63">
        <v>8166.8750000000009</v>
      </c>
      <c r="BC36" s="63">
        <v>0</v>
      </c>
      <c r="BD36" s="63">
        <v>68665.625</v>
      </c>
      <c r="BE36" s="63">
        <v>76832.5</v>
      </c>
      <c r="BF36" s="63">
        <v>0</v>
      </c>
      <c r="BG36" s="63">
        <v>8166.8750000000009</v>
      </c>
      <c r="BH36" s="63">
        <v>8166.8750000000009</v>
      </c>
      <c r="BI36" s="63">
        <v>124345.07855191256</v>
      </c>
      <c r="BJ36" s="63">
        <v>204582.5</v>
      </c>
      <c r="BK36" s="63">
        <v>337094.45355191256</v>
      </c>
      <c r="BL36" s="63">
        <v>0</v>
      </c>
      <c r="BM36" s="63">
        <v>124345.07855191256</v>
      </c>
      <c r="BN36" s="63">
        <v>135916.875</v>
      </c>
      <c r="BO36" s="63">
        <v>260261.95355191256</v>
      </c>
      <c r="BP36" s="63">
        <v>8166.8750000000009</v>
      </c>
      <c r="BQ36" s="63">
        <v>0</v>
      </c>
      <c r="BR36" s="63">
        <v>68665.625</v>
      </c>
      <c r="BS36" s="63">
        <v>76832.5</v>
      </c>
      <c r="BT36" s="63">
        <v>8166.8750000000009</v>
      </c>
      <c r="BU36" s="63">
        <v>124345.07855191256</v>
      </c>
      <c r="BV36" s="63">
        <v>204582.5</v>
      </c>
      <c r="BW36" s="63">
        <v>337094.45355191256</v>
      </c>
      <c r="BX36" s="135"/>
      <c r="BY36" s="136">
        <v>1</v>
      </c>
      <c r="BZ36" s="136">
        <v>1</v>
      </c>
      <c r="CA36" s="136">
        <v>1</v>
      </c>
      <c r="CB36" s="136">
        <v>1</v>
      </c>
      <c r="CC36" s="136">
        <v>1</v>
      </c>
      <c r="CD36" s="136">
        <v>0.6068996325639463</v>
      </c>
      <c r="CE36" s="136">
        <v>2.4227260086740945E-2</v>
      </c>
      <c r="CF36" s="136">
        <v>0.36887310734931272</v>
      </c>
      <c r="CG36" s="137">
        <v>0</v>
      </c>
      <c r="CH36" s="137">
        <v>0</v>
      </c>
      <c r="CI36" s="137">
        <v>0</v>
      </c>
      <c r="CJ36" s="137">
        <v>0</v>
      </c>
      <c r="CK36" s="137">
        <v>0</v>
      </c>
      <c r="CL36" s="137">
        <v>0</v>
      </c>
      <c r="CM36" s="137">
        <v>0</v>
      </c>
      <c r="CN36" s="138"/>
      <c r="CO36" s="57" t="s">
        <v>148</v>
      </c>
      <c r="CP36" s="63">
        <v>2242</v>
      </c>
      <c r="CQ36" s="63">
        <v>752.5</v>
      </c>
      <c r="CR36" s="63">
        <v>8.8683817851200004</v>
      </c>
      <c r="CS36" s="64">
        <v>0.33709445355191259</v>
      </c>
      <c r="CT36" s="65">
        <v>100</v>
      </c>
      <c r="CU36" s="65">
        <v>337094.45355191256</v>
      </c>
      <c r="CV36" s="65">
        <v>77.207426823423603</v>
      </c>
      <c r="CW36" s="65">
        <v>22.792573176576393</v>
      </c>
      <c r="CX36" s="66">
        <v>2.4227260086740943</v>
      </c>
      <c r="CY36" s="66">
        <v>36.887310734931269</v>
      </c>
      <c r="CZ36" s="66">
        <v>60.689963256394627</v>
      </c>
      <c r="DA36" s="125">
        <v>447.9660512317775</v>
      </c>
      <c r="DB36" s="125">
        <v>345.86306119855487</v>
      </c>
      <c r="DC36" s="125">
        <v>0</v>
      </c>
      <c r="DD36" s="125">
        <v>150.35435037997885</v>
      </c>
      <c r="DE36" s="116"/>
      <c r="DF36" s="116"/>
      <c r="DG36" s="116"/>
    </row>
    <row r="37" spans="1:142" s="115" customFormat="1" ht="21.75" customHeight="1" x14ac:dyDescent="0.25">
      <c r="A37" s="67" t="s">
        <v>149</v>
      </c>
      <c r="B37" s="125" t="s">
        <v>104</v>
      </c>
      <c r="C37" s="126">
        <v>151.452472978</v>
      </c>
      <c r="D37" s="127">
        <v>1380</v>
      </c>
      <c r="E37" s="128" t="s">
        <v>134</v>
      </c>
      <c r="F37" s="129">
        <v>1</v>
      </c>
      <c r="G37" s="128" t="s">
        <v>135</v>
      </c>
      <c r="H37" s="127">
        <v>60444</v>
      </c>
      <c r="I37" s="127">
        <v>48355.199999999997</v>
      </c>
      <c r="J37" s="127">
        <v>662.4</v>
      </c>
      <c r="K37" s="127">
        <v>717.6</v>
      </c>
      <c r="L37" s="367">
        <v>409932</v>
      </c>
      <c r="M37" s="367">
        <v>0</v>
      </c>
      <c r="N37" s="367">
        <v>409932</v>
      </c>
      <c r="O37" s="142"/>
      <c r="P37" s="143"/>
      <c r="Q37" s="142"/>
      <c r="R37" s="143"/>
      <c r="S37" s="144">
        <v>142954.54687290979</v>
      </c>
      <c r="T37" s="145">
        <v>0</v>
      </c>
      <c r="U37" s="145">
        <v>127.50000000000001</v>
      </c>
      <c r="V37" s="146">
        <v>3.2000000000000001E-2</v>
      </c>
      <c r="W37" s="146">
        <v>0.41499999999999998</v>
      </c>
      <c r="X37" s="146">
        <v>0.55300000000000005</v>
      </c>
      <c r="Y37" s="146">
        <v>2.9000000000000001E-2</v>
      </c>
      <c r="Z37" s="146">
        <v>0.82399999999999995</v>
      </c>
      <c r="AA37" s="146">
        <v>0.14699999999999999</v>
      </c>
      <c r="AB37" s="63">
        <v>0</v>
      </c>
      <c r="AC37" s="63">
        <v>0</v>
      </c>
      <c r="AD37" s="63">
        <v>0</v>
      </c>
      <c r="AE37" s="63">
        <v>0</v>
      </c>
      <c r="AF37" s="63">
        <v>0</v>
      </c>
      <c r="AG37" s="63">
        <v>0</v>
      </c>
      <c r="AH37" s="63">
        <v>105.06</v>
      </c>
      <c r="AI37" s="63">
        <v>0</v>
      </c>
      <c r="AJ37" s="63">
        <v>105.06</v>
      </c>
      <c r="AK37" s="63">
        <v>0</v>
      </c>
      <c r="AL37" s="63">
        <v>0</v>
      </c>
      <c r="AM37" s="63">
        <v>105.06</v>
      </c>
      <c r="AN37" s="63">
        <v>105.06</v>
      </c>
      <c r="AO37" s="63">
        <v>0</v>
      </c>
      <c r="AP37" s="63">
        <v>105.06</v>
      </c>
      <c r="AQ37" s="63">
        <v>0</v>
      </c>
      <c r="AR37" s="63">
        <v>0</v>
      </c>
      <c r="AS37" s="63">
        <v>105.06</v>
      </c>
      <c r="AT37" s="63">
        <v>3.6975000000000007</v>
      </c>
      <c r="AU37" s="63">
        <v>0</v>
      </c>
      <c r="AV37" s="63">
        <v>3.6975000000000007</v>
      </c>
      <c r="AW37" s="63">
        <v>12085.102500000003</v>
      </c>
      <c r="AX37" s="63">
        <v>48355.199999999997</v>
      </c>
      <c r="AY37" s="63">
        <v>60444</v>
      </c>
      <c r="AZ37" s="63">
        <v>18.7425</v>
      </c>
      <c r="BA37" s="63">
        <v>142954.54687290979</v>
      </c>
      <c r="BB37" s="63">
        <v>142973.28937290979</v>
      </c>
      <c r="BC37" s="63">
        <v>409932</v>
      </c>
      <c r="BD37" s="63">
        <v>65481</v>
      </c>
      <c r="BE37" s="63">
        <v>618386.28937290981</v>
      </c>
      <c r="BF37" s="63">
        <v>22.44</v>
      </c>
      <c r="BG37" s="63">
        <v>142954.54687290979</v>
      </c>
      <c r="BH37" s="63">
        <v>142976.98687290979</v>
      </c>
      <c r="BI37" s="63">
        <v>422017.10249999998</v>
      </c>
      <c r="BJ37" s="63">
        <v>113836.2</v>
      </c>
      <c r="BK37" s="63">
        <v>678830.28937290981</v>
      </c>
      <c r="BL37" s="63">
        <v>3.6975000000000007</v>
      </c>
      <c r="BM37" s="63">
        <v>12085.102500000003</v>
      </c>
      <c r="BN37" s="63">
        <v>48355.199999999997</v>
      </c>
      <c r="BO37" s="63">
        <v>60444</v>
      </c>
      <c r="BP37" s="63">
        <v>143078.34937290978</v>
      </c>
      <c r="BQ37" s="63">
        <v>409932</v>
      </c>
      <c r="BR37" s="63">
        <v>65481</v>
      </c>
      <c r="BS37" s="63">
        <v>618491.34937290987</v>
      </c>
      <c r="BT37" s="63">
        <v>143082.04687290979</v>
      </c>
      <c r="BU37" s="63">
        <v>422017.10249999998</v>
      </c>
      <c r="BV37" s="63">
        <v>113836.2</v>
      </c>
      <c r="BW37" s="63">
        <v>678935.34937290987</v>
      </c>
      <c r="BX37" s="135"/>
      <c r="BY37" s="136">
        <v>1</v>
      </c>
      <c r="BZ37" s="136">
        <v>0.99984525772579513</v>
      </c>
      <c r="CA37" s="136">
        <v>1</v>
      </c>
      <c r="CB37" s="136">
        <v>0.9992657359724989</v>
      </c>
      <c r="CC37" s="136">
        <v>1</v>
      </c>
      <c r="CD37" s="136">
        <v>0.16769463853058128</v>
      </c>
      <c r="CE37" s="136">
        <v>0.21062257991609235</v>
      </c>
      <c r="CF37" s="136">
        <v>0.62168278155332635</v>
      </c>
      <c r="CG37" s="137">
        <v>1.5474227420480809E-4</v>
      </c>
      <c r="CH37" s="137">
        <v>0</v>
      </c>
      <c r="CI37" s="137">
        <v>7.342640275010727E-4</v>
      </c>
      <c r="CJ37" s="137">
        <v>0</v>
      </c>
      <c r="CK37" s="137">
        <v>0</v>
      </c>
      <c r="CL37" s="137">
        <v>1</v>
      </c>
      <c r="CM37" s="137">
        <v>0</v>
      </c>
      <c r="CN37" s="138"/>
      <c r="CO37" s="57" t="s">
        <v>149</v>
      </c>
      <c r="CP37" s="63">
        <v>1380</v>
      </c>
      <c r="CQ37" s="63">
        <v>717.6</v>
      </c>
      <c r="CR37" s="63">
        <v>151.452472978</v>
      </c>
      <c r="CS37" s="64">
        <v>0.67893534937290989</v>
      </c>
      <c r="CT37" s="65">
        <v>100</v>
      </c>
      <c r="CU37" s="65">
        <v>678935.34937290987</v>
      </c>
      <c r="CV37" s="65">
        <v>8.9027622520801639</v>
      </c>
      <c r="CW37" s="65">
        <v>91.097237747919834</v>
      </c>
      <c r="CX37" s="66">
        <v>21.062257991609236</v>
      </c>
      <c r="CY37" s="66">
        <v>62.168278155332636</v>
      </c>
      <c r="CZ37" s="66">
        <v>16.769463853058127</v>
      </c>
      <c r="DA37" s="125">
        <v>946.11949466681972</v>
      </c>
      <c r="DB37" s="125">
        <v>84.230769230769226</v>
      </c>
      <c r="DC37" s="125">
        <v>0</v>
      </c>
      <c r="DD37" s="125">
        <v>491.90600679196365</v>
      </c>
      <c r="DE37" s="116"/>
      <c r="DF37" s="116"/>
      <c r="DG37" s="116"/>
    </row>
    <row r="38" spans="1:142" s="115" customFormat="1" ht="21.75" customHeight="1" x14ac:dyDescent="0.25">
      <c r="A38" s="67" t="s">
        <v>150</v>
      </c>
      <c r="B38" s="125" t="s">
        <v>103</v>
      </c>
      <c r="C38" s="126">
        <v>50.700404521199999</v>
      </c>
      <c r="D38" s="127">
        <v>782</v>
      </c>
      <c r="E38" s="128" t="s">
        <v>134</v>
      </c>
      <c r="F38" s="129">
        <v>1</v>
      </c>
      <c r="G38" s="128" t="s">
        <v>135</v>
      </c>
      <c r="H38" s="127">
        <v>42100.994808743162</v>
      </c>
      <c r="I38" s="127">
        <v>36781.962499999994</v>
      </c>
      <c r="J38" s="127">
        <v>403.09</v>
      </c>
      <c r="K38" s="127">
        <v>378.91</v>
      </c>
      <c r="L38" s="367">
        <v>0</v>
      </c>
      <c r="M38" s="367">
        <v>0</v>
      </c>
      <c r="N38" s="367">
        <v>0</v>
      </c>
      <c r="O38" s="142"/>
      <c r="P38" s="143"/>
      <c r="Q38" s="142"/>
      <c r="R38" s="143"/>
      <c r="S38" s="144">
        <v>289838.11963528325</v>
      </c>
      <c r="T38" s="145">
        <v>0</v>
      </c>
      <c r="U38" s="145">
        <v>0</v>
      </c>
      <c r="V38" s="146">
        <v>3.2000000000000001E-2</v>
      </c>
      <c r="W38" s="146">
        <v>0.41499999999999998</v>
      </c>
      <c r="X38" s="146">
        <v>0.55300000000000005</v>
      </c>
      <c r="Y38" s="146">
        <v>2.9000000000000001E-2</v>
      </c>
      <c r="Z38" s="146">
        <v>0.82399999999999995</v>
      </c>
      <c r="AA38" s="146">
        <v>0.14699999999999999</v>
      </c>
      <c r="AB38" s="63">
        <v>0</v>
      </c>
      <c r="AC38" s="63">
        <v>0</v>
      </c>
      <c r="AD38" s="63">
        <v>0</v>
      </c>
      <c r="AE38" s="63">
        <v>0</v>
      </c>
      <c r="AF38" s="63">
        <v>0</v>
      </c>
      <c r="AG38" s="63">
        <v>0</v>
      </c>
      <c r="AH38" s="63">
        <v>0</v>
      </c>
      <c r="AI38" s="63">
        <v>0</v>
      </c>
      <c r="AJ38" s="63">
        <v>0</v>
      </c>
      <c r="AK38" s="63">
        <v>0</v>
      </c>
      <c r="AL38" s="63">
        <v>0</v>
      </c>
      <c r="AM38" s="63">
        <v>0</v>
      </c>
      <c r="AN38" s="63">
        <v>0</v>
      </c>
      <c r="AO38" s="63">
        <v>0</v>
      </c>
      <c r="AP38" s="63">
        <v>0</v>
      </c>
      <c r="AQ38" s="63">
        <v>0</v>
      </c>
      <c r="AR38" s="63">
        <v>0</v>
      </c>
      <c r="AS38" s="63">
        <v>0</v>
      </c>
      <c r="AT38" s="63">
        <v>0</v>
      </c>
      <c r="AU38" s="63">
        <v>0</v>
      </c>
      <c r="AV38" s="63">
        <v>0</v>
      </c>
      <c r="AW38" s="63">
        <v>5319.032308743168</v>
      </c>
      <c r="AX38" s="63">
        <v>36781.962499999994</v>
      </c>
      <c r="AY38" s="63">
        <v>42100.994808743162</v>
      </c>
      <c r="AZ38" s="63">
        <v>0</v>
      </c>
      <c r="BA38" s="63">
        <v>289838.11963528325</v>
      </c>
      <c r="BB38" s="63">
        <v>289838.11963528325</v>
      </c>
      <c r="BC38" s="63">
        <v>0</v>
      </c>
      <c r="BD38" s="63">
        <v>34575.537500000006</v>
      </c>
      <c r="BE38" s="63">
        <v>324413.65713528323</v>
      </c>
      <c r="BF38" s="63">
        <v>0</v>
      </c>
      <c r="BG38" s="63">
        <v>289838.11963528325</v>
      </c>
      <c r="BH38" s="63">
        <v>289838.11963528325</v>
      </c>
      <c r="BI38" s="63">
        <v>5319.032308743168</v>
      </c>
      <c r="BJ38" s="63">
        <v>71357.5</v>
      </c>
      <c r="BK38" s="63">
        <v>366514.65194402641</v>
      </c>
      <c r="BL38" s="63">
        <v>0</v>
      </c>
      <c r="BM38" s="63">
        <v>5319.032308743168</v>
      </c>
      <c r="BN38" s="63">
        <v>36781.962499999994</v>
      </c>
      <c r="BO38" s="63">
        <v>42100.994808743162</v>
      </c>
      <c r="BP38" s="63">
        <v>289838.11963528325</v>
      </c>
      <c r="BQ38" s="63">
        <v>0</v>
      </c>
      <c r="BR38" s="63">
        <v>34575.537500000006</v>
      </c>
      <c r="BS38" s="63">
        <v>324413.65713528323</v>
      </c>
      <c r="BT38" s="63">
        <v>289838.11963528325</v>
      </c>
      <c r="BU38" s="63">
        <v>5319.032308743168</v>
      </c>
      <c r="BV38" s="63">
        <v>71357.5</v>
      </c>
      <c r="BW38" s="63">
        <v>366514.65194402641</v>
      </c>
      <c r="BX38" s="135"/>
      <c r="BY38" s="136">
        <v>1</v>
      </c>
      <c r="BZ38" s="136">
        <v>1</v>
      </c>
      <c r="CA38" s="136">
        <v>1</v>
      </c>
      <c r="CB38" s="136">
        <v>1</v>
      </c>
      <c r="CC38" s="136">
        <v>1</v>
      </c>
      <c r="CD38" s="136">
        <v>0.19469208017063835</v>
      </c>
      <c r="CE38" s="136">
        <v>0.79079545141771557</v>
      </c>
      <c r="CF38" s="136">
        <v>1.4512468411646154E-2</v>
      </c>
      <c r="CG38" s="137">
        <v>0</v>
      </c>
      <c r="CH38" s="137">
        <v>0</v>
      </c>
      <c r="CI38" s="137">
        <v>0</v>
      </c>
      <c r="CJ38" s="137">
        <v>0</v>
      </c>
      <c r="CK38" s="137">
        <v>0</v>
      </c>
      <c r="CL38" s="137">
        <v>0</v>
      </c>
      <c r="CM38" s="137">
        <v>0</v>
      </c>
      <c r="CN38" s="138"/>
      <c r="CO38" s="57" t="s">
        <v>150</v>
      </c>
      <c r="CP38" s="63">
        <v>782</v>
      </c>
      <c r="CQ38" s="63">
        <v>378.91</v>
      </c>
      <c r="CR38" s="63">
        <v>50.700404521199999</v>
      </c>
      <c r="CS38" s="64">
        <v>0.36651465194402638</v>
      </c>
      <c r="CT38" s="65">
        <v>100</v>
      </c>
      <c r="CU38" s="65">
        <v>366514.65194402641</v>
      </c>
      <c r="CV38" s="65">
        <v>11.486851776712262</v>
      </c>
      <c r="CW38" s="65">
        <v>88.513148223287729</v>
      </c>
      <c r="CX38" s="66">
        <v>79.079545141771561</v>
      </c>
      <c r="CY38" s="66">
        <v>1.4512468411646153</v>
      </c>
      <c r="CZ38" s="66">
        <v>19.469208017063835</v>
      </c>
      <c r="DA38" s="125">
        <v>967.28682785892795</v>
      </c>
      <c r="DB38" s="125">
        <v>111.11080417181695</v>
      </c>
      <c r="DC38" s="125">
        <v>0</v>
      </c>
      <c r="DD38" s="125">
        <v>468.68881322765526</v>
      </c>
      <c r="DE38" s="116"/>
      <c r="DF38" s="116"/>
      <c r="DG38" s="116"/>
    </row>
    <row r="39" spans="1:142" s="115" customFormat="1" ht="21.75" customHeight="1" x14ac:dyDescent="0.25">
      <c r="A39" s="67" t="s">
        <v>151</v>
      </c>
      <c r="B39" s="125" t="s">
        <v>105</v>
      </c>
      <c r="C39" s="126">
        <v>111.989393134</v>
      </c>
      <c r="D39" s="127">
        <v>956</v>
      </c>
      <c r="E39" s="128" t="s">
        <v>145</v>
      </c>
      <c r="F39" s="129">
        <v>1</v>
      </c>
      <c r="G39" s="128" t="s">
        <v>152</v>
      </c>
      <c r="H39" s="127">
        <v>0</v>
      </c>
      <c r="I39" s="127">
        <v>0</v>
      </c>
      <c r="J39" s="127">
        <v>0</v>
      </c>
      <c r="K39" s="127">
        <v>956</v>
      </c>
      <c r="L39" s="368"/>
      <c r="M39" s="367">
        <v>0</v>
      </c>
      <c r="N39" s="367"/>
      <c r="O39" s="142"/>
      <c r="P39" s="143"/>
      <c r="Q39" s="142"/>
      <c r="R39" s="143"/>
      <c r="S39" s="145">
        <v>102998.40172259521</v>
      </c>
      <c r="T39" s="145">
        <v>0</v>
      </c>
      <c r="U39" s="145">
        <v>0</v>
      </c>
      <c r="V39" s="146">
        <v>3.2000000000000001E-2</v>
      </c>
      <c r="W39" s="146">
        <v>0.41499999999999998</v>
      </c>
      <c r="X39" s="146">
        <v>0.55300000000000005</v>
      </c>
      <c r="Y39" s="146">
        <v>2.9000000000000001E-2</v>
      </c>
      <c r="Z39" s="146">
        <v>0.82399999999999995</v>
      </c>
      <c r="AA39" s="146">
        <v>0.14699999999999999</v>
      </c>
      <c r="AB39" s="63">
        <v>0</v>
      </c>
      <c r="AC39" s="63">
        <v>0</v>
      </c>
      <c r="AD39" s="63">
        <v>0</v>
      </c>
      <c r="AE39" s="63">
        <v>0</v>
      </c>
      <c r="AF39" s="63">
        <v>0</v>
      </c>
      <c r="AG39" s="63">
        <v>0</v>
      </c>
      <c r="AH39" s="63">
        <v>0</v>
      </c>
      <c r="AI39" s="63">
        <v>0</v>
      </c>
      <c r="AJ39" s="63">
        <v>0</v>
      </c>
      <c r="AK39" s="63">
        <v>0</v>
      </c>
      <c r="AL39" s="63">
        <v>0</v>
      </c>
      <c r="AM39" s="63">
        <v>0</v>
      </c>
      <c r="AN39" s="63">
        <v>0</v>
      </c>
      <c r="AO39" s="63">
        <v>0</v>
      </c>
      <c r="AP39" s="63">
        <v>0</v>
      </c>
      <c r="AQ39" s="63">
        <v>0</v>
      </c>
      <c r="AR39" s="63">
        <v>0</v>
      </c>
      <c r="AS39" s="63">
        <v>0</v>
      </c>
      <c r="AT39" s="63">
        <v>0</v>
      </c>
      <c r="AU39" s="63">
        <v>0</v>
      </c>
      <c r="AV39" s="63">
        <v>0</v>
      </c>
      <c r="AW39" s="63">
        <v>0</v>
      </c>
      <c r="AX39" s="63">
        <v>0</v>
      </c>
      <c r="AY39" s="63">
        <v>0</v>
      </c>
      <c r="AZ39" s="63">
        <v>0</v>
      </c>
      <c r="BA39" s="63">
        <v>102998.40172259521</v>
      </c>
      <c r="BB39" s="63">
        <v>102998.40172259521</v>
      </c>
      <c r="BC39" s="63">
        <v>0</v>
      </c>
      <c r="BD39" s="63">
        <v>87235</v>
      </c>
      <c r="BE39" s="63">
        <v>190233.40172259521</v>
      </c>
      <c r="BF39" s="63">
        <v>0</v>
      </c>
      <c r="BG39" s="63">
        <v>102998.40172259521</v>
      </c>
      <c r="BH39" s="63">
        <v>102998.40172259521</v>
      </c>
      <c r="BI39" s="63">
        <v>0</v>
      </c>
      <c r="BJ39" s="63">
        <v>87235</v>
      </c>
      <c r="BK39" s="63">
        <v>190233.40172259521</v>
      </c>
      <c r="BL39" s="63">
        <v>0</v>
      </c>
      <c r="BM39" s="63">
        <v>0</v>
      </c>
      <c r="BN39" s="63">
        <v>0</v>
      </c>
      <c r="BO39" s="63">
        <v>0</v>
      </c>
      <c r="BP39" s="63">
        <v>102998.40172259521</v>
      </c>
      <c r="BQ39" s="63">
        <v>0</v>
      </c>
      <c r="BR39" s="63">
        <v>87235</v>
      </c>
      <c r="BS39" s="63">
        <v>190233.40172259521</v>
      </c>
      <c r="BT39" s="63">
        <v>102998.40172259521</v>
      </c>
      <c r="BU39" s="63">
        <v>0</v>
      </c>
      <c r="BV39" s="63">
        <v>87235</v>
      </c>
      <c r="BW39" s="63">
        <v>190233.40172259521</v>
      </c>
      <c r="BX39" s="135"/>
      <c r="BY39" s="136">
        <v>1</v>
      </c>
      <c r="BZ39" s="136">
        <v>1</v>
      </c>
      <c r="CA39" s="136">
        <v>1</v>
      </c>
      <c r="CB39" s="136">
        <v>1</v>
      </c>
      <c r="CC39" s="136">
        <v>0</v>
      </c>
      <c r="CD39" s="136">
        <v>0.45856825988534355</v>
      </c>
      <c r="CE39" s="136">
        <v>0.54143174011465645</v>
      </c>
      <c r="CF39" s="136">
        <v>0</v>
      </c>
      <c r="CG39" s="137">
        <v>0</v>
      </c>
      <c r="CH39" s="137">
        <v>0</v>
      </c>
      <c r="CI39" s="137">
        <v>0</v>
      </c>
      <c r="CJ39" s="137">
        <v>0</v>
      </c>
      <c r="CK39" s="137">
        <v>0</v>
      </c>
      <c r="CL39" s="137">
        <v>0</v>
      </c>
      <c r="CM39" s="137">
        <v>0</v>
      </c>
      <c r="CN39" s="138"/>
      <c r="CO39" s="57" t="s">
        <v>151</v>
      </c>
      <c r="CP39" s="63">
        <v>956</v>
      </c>
      <c r="CQ39" s="63">
        <v>956</v>
      </c>
      <c r="CR39" s="63">
        <v>111.989393134</v>
      </c>
      <c r="CS39" s="64">
        <v>0.1902334017225952</v>
      </c>
      <c r="CT39" s="65">
        <v>100</v>
      </c>
      <c r="CU39" s="65">
        <v>190233.40172259521</v>
      </c>
      <c r="CV39" s="65">
        <v>0</v>
      </c>
      <c r="CW39" s="65">
        <v>100</v>
      </c>
      <c r="CX39" s="66">
        <v>54.143174011465646</v>
      </c>
      <c r="CY39" s="66">
        <v>0</v>
      </c>
      <c r="CZ39" s="66">
        <v>45.856825988534354</v>
      </c>
      <c r="DA39" s="125">
        <v>198.98891393576906</v>
      </c>
      <c r="DB39" s="125">
        <v>0</v>
      </c>
      <c r="DC39" s="125" t="s">
        <v>102</v>
      </c>
      <c r="DD39" s="125">
        <v>198.98891393576906</v>
      </c>
      <c r="DE39" s="116"/>
      <c r="DF39" s="116"/>
      <c r="DG39" s="116"/>
    </row>
    <row r="40" spans="1:142" s="115" customFormat="1" ht="21.75" customHeight="1" x14ac:dyDescent="0.25">
      <c r="A40" s="67" t="s">
        <v>153</v>
      </c>
      <c r="B40" s="125" t="s">
        <v>105</v>
      </c>
      <c r="C40" s="126">
        <v>93.148847661199994</v>
      </c>
      <c r="D40" s="127">
        <v>372</v>
      </c>
      <c r="E40" s="128" t="s">
        <v>145</v>
      </c>
      <c r="F40" s="129">
        <v>1</v>
      </c>
      <c r="G40" s="128" t="s">
        <v>152</v>
      </c>
      <c r="H40" s="127">
        <v>0</v>
      </c>
      <c r="I40" s="127">
        <v>0</v>
      </c>
      <c r="J40" s="127">
        <v>0</v>
      </c>
      <c r="K40" s="127">
        <v>372</v>
      </c>
      <c r="L40" s="368"/>
      <c r="M40" s="367">
        <v>0</v>
      </c>
      <c r="N40" s="367"/>
      <c r="O40" s="142"/>
      <c r="P40" s="143"/>
      <c r="Q40" s="142"/>
      <c r="R40" s="143"/>
      <c r="S40" s="145">
        <v>46685.94613425</v>
      </c>
      <c r="T40" s="145">
        <v>0</v>
      </c>
      <c r="U40" s="145">
        <v>1186</v>
      </c>
      <c r="V40" s="146">
        <v>3.2000000000000001E-2</v>
      </c>
      <c r="W40" s="146">
        <v>0.41499999999999998</v>
      </c>
      <c r="X40" s="146">
        <v>0.55300000000000005</v>
      </c>
      <c r="Y40" s="146">
        <v>2.9000000000000001E-2</v>
      </c>
      <c r="Z40" s="146">
        <v>0.82399999999999995</v>
      </c>
      <c r="AA40" s="146">
        <v>0.14699999999999999</v>
      </c>
      <c r="AB40" s="63">
        <v>0</v>
      </c>
      <c r="AC40" s="63">
        <v>0</v>
      </c>
      <c r="AD40" s="63">
        <v>0</v>
      </c>
      <c r="AE40" s="63">
        <v>0</v>
      </c>
      <c r="AF40" s="63">
        <v>0</v>
      </c>
      <c r="AG40" s="63">
        <v>0</v>
      </c>
      <c r="AH40" s="63">
        <v>0</v>
      </c>
      <c r="AI40" s="63">
        <v>0</v>
      </c>
      <c r="AJ40" s="63">
        <v>0</v>
      </c>
      <c r="AK40" s="63">
        <v>0</v>
      </c>
      <c r="AL40" s="63">
        <v>0</v>
      </c>
      <c r="AM40" s="63">
        <v>0</v>
      </c>
      <c r="AN40" s="63">
        <v>0</v>
      </c>
      <c r="AO40" s="63">
        <v>0</v>
      </c>
      <c r="AP40" s="63">
        <v>0</v>
      </c>
      <c r="AQ40" s="63">
        <v>0</v>
      </c>
      <c r="AR40" s="63">
        <v>0</v>
      </c>
      <c r="AS40" s="63">
        <v>0</v>
      </c>
      <c r="AT40" s="63">
        <v>0</v>
      </c>
      <c r="AU40" s="63">
        <v>0</v>
      </c>
      <c r="AV40" s="63">
        <v>0</v>
      </c>
      <c r="AW40" s="63">
        <v>0</v>
      </c>
      <c r="AX40" s="63">
        <v>0</v>
      </c>
      <c r="AY40" s="63">
        <v>0</v>
      </c>
      <c r="AZ40" s="63">
        <v>0</v>
      </c>
      <c r="BA40" s="63">
        <v>46685.94613425</v>
      </c>
      <c r="BB40" s="63">
        <v>46685.94613425</v>
      </c>
      <c r="BC40" s="63">
        <v>0</v>
      </c>
      <c r="BD40" s="63">
        <v>33945</v>
      </c>
      <c r="BE40" s="63">
        <v>80630.94613425</v>
      </c>
      <c r="BF40" s="63">
        <v>0</v>
      </c>
      <c r="BG40" s="63">
        <v>46685.94613425</v>
      </c>
      <c r="BH40" s="63">
        <v>46685.94613425</v>
      </c>
      <c r="BI40" s="63">
        <v>0</v>
      </c>
      <c r="BJ40" s="63">
        <v>33945</v>
      </c>
      <c r="BK40" s="63">
        <v>80630.94613425</v>
      </c>
      <c r="BL40" s="63">
        <v>0</v>
      </c>
      <c r="BM40" s="63">
        <v>0</v>
      </c>
      <c r="BN40" s="63">
        <v>0</v>
      </c>
      <c r="BO40" s="63">
        <v>0</v>
      </c>
      <c r="BP40" s="63">
        <v>46685.94613425</v>
      </c>
      <c r="BQ40" s="63">
        <v>0</v>
      </c>
      <c r="BR40" s="63">
        <v>33945</v>
      </c>
      <c r="BS40" s="63">
        <v>80630.94613425</v>
      </c>
      <c r="BT40" s="63">
        <v>46685.94613425</v>
      </c>
      <c r="BU40" s="63">
        <v>0</v>
      </c>
      <c r="BV40" s="63">
        <v>33945</v>
      </c>
      <c r="BW40" s="63">
        <v>80630.94613425</v>
      </c>
      <c r="BX40" s="135"/>
      <c r="BY40" s="136">
        <v>1</v>
      </c>
      <c r="BZ40" s="136">
        <v>1</v>
      </c>
      <c r="CA40" s="136">
        <v>1</v>
      </c>
      <c r="CB40" s="136">
        <v>1</v>
      </c>
      <c r="CC40" s="136">
        <v>0</v>
      </c>
      <c r="CD40" s="136">
        <v>0.42099220742718058</v>
      </c>
      <c r="CE40" s="136">
        <v>0.57900779257281942</v>
      </c>
      <c r="CF40" s="136">
        <v>0</v>
      </c>
      <c r="CG40" s="137">
        <v>0</v>
      </c>
      <c r="CH40" s="137">
        <v>0</v>
      </c>
      <c r="CI40" s="137">
        <v>0</v>
      </c>
      <c r="CJ40" s="137">
        <v>0</v>
      </c>
      <c r="CK40" s="137">
        <v>0</v>
      </c>
      <c r="CL40" s="137">
        <v>0</v>
      </c>
      <c r="CM40" s="137">
        <v>0</v>
      </c>
      <c r="CN40" s="138"/>
      <c r="CO40" s="57" t="s">
        <v>153</v>
      </c>
      <c r="CP40" s="63">
        <v>372</v>
      </c>
      <c r="CQ40" s="63">
        <v>372</v>
      </c>
      <c r="CR40" s="63">
        <v>93.148847661199994</v>
      </c>
      <c r="CS40" s="64">
        <v>8.0630946134249995E-2</v>
      </c>
      <c r="CT40" s="65">
        <v>100</v>
      </c>
      <c r="CU40" s="65">
        <v>80630.94613425</v>
      </c>
      <c r="CV40" s="65">
        <v>0</v>
      </c>
      <c r="CW40" s="65">
        <v>100</v>
      </c>
      <c r="CX40" s="66">
        <v>57.90077925728194</v>
      </c>
      <c r="CY40" s="66">
        <v>0</v>
      </c>
      <c r="CZ40" s="66">
        <v>42.09922074271806</v>
      </c>
      <c r="DA40" s="125">
        <v>216.74985519959677</v>
      </c>
      <c r="DB40" s="125">
        <v>0</v>
      </c>
      <c r="DC40" s="125" t="s">
        <v>102</v>
      </c>
      <c r="DD40" s="125">
        <v>216.74985519959677</v>
      </c>
      <c r="DE40" s="116"/>
      <c r="DF40" s="116"/>
      <c r="DG40" s="116"/>
    </row>
    <row r="41" spans="1:142" s="115" customFormat="1" ht="21.75" customHeight="1" x14ac:dyDescent="0.25">
      <c r="A41" s="67" t="s">
        <v>154</v>
      </c>
      <c r="B41" s="125" t="s">
        <v>103</v>
      </c>
      <c r="C41" s="126">
        <v>34.333600085400001</v>
      </c>
      <c r="D41" s="127">
        <v>762</v>
      </c>
      <c r="E41" s="128" t="s">
        <v>134</v>
      </c>
      <c r="F41" s="129">
        <v>1</v>
      </c>
      <c r="G41" s="128" t="s">
        <v>135</v>
      </c>
      <c r="H41" s="127">
        <v>65700</v>
      </c>
      <c r="I41" s="127">
        <v>39691.925000000003</v>
      </c>
      <c r="J41" s="127">
        <v>434.98</v>
      </c>
      <c r="K41" s="127">
        <v>327.02</v>
      </c>
      <c r="L41" s="367">
        <v>0</v>
      </c>
      <c r="M41" s="367">
        <v>0</v>
      </c>
      <c r="N41" s="367">
        <v>0</v>
      </c>
      <c r="O41" s="142"/>
      <c r="P41" s="143"/>
      <c r="Q41" s="142"/>
      <c r="R41" s="143"/>
      <c r="S41" s="145">
        <v>101250.26050266708</v>
      </c>
      <c r="T41" s="145">
        <v>3840</v>
      </c>
      <c r="U41" s="145">
        <v>540.75</v>
      </c>
      <c r="V41" s="146">
        <v>3.2000000000000001E-2</v>
      </c>
      <c r="W41" s="146">
        <v>0.41499999999999998</v>
      </c>
      <c r="X41" s="146">
        <v>0.55300000000000005</v>
      </c>
      <c r="Y41" s="146">
        <v>2.9000000000000001E-2</v>
      </c>
      <c r="Z41" s="146">
        <v>0.82399999999999995</v>
      </c>
      <c r="AA41" s="146">
        <v>0.14699999999999999</v>
      </c>
      <c r="AB41" s="63">
        <v>0</v>
      </c>
      <c r="AC41" s="63">
        <v>0</v>
      </c>
      <c r="AD41" s="63">
        <v>0</v>
      </c>
      <c r="AE41" s="63">
        <v>0</v>
      </c>
      <c r="AF41" s="63">
        <v>0</v>
      </c>
      <c r="AG41" s="63">
        <v>0</v>
      </c>
      <c r="AH41" s="63">
        <v>2039.1779999999999</v>
      </c>
      <c r="AI41" s="63">
        <v>0</v>
      </c>
      <c r="AJ41" s="63">
        <v>2039.1779999999999</v>
      </c>
      <c r="AK41" s="63">
        <v>0</v>
      </c>
      <c r="AL41" s="63">
        <v>0</v>
      </c>
      <c r="AM41" s="63">
        <v>2039.1779999999999</v>
      </c>
      <c r="AN41" s="63">
        <v>2039.1779999999999</v>
      </c>
      <c r="AO41" s="63">
        <v>0</v>
      </c>
      <c r="AP41" s="63">
        <v>2039.1779999999999</v>
      </c>
      <c r="AQ41" s="63">
        <v>0</v>
      </c>
      <c r="AR41" s="63">
        <v>0</v>
      </c>
      <c r="AS41" s="63">
        <v>2039.1779999999999</v>
      </c>
      <c r="AT41" s="63">
        <v>138.56174999999999</v>
      </c>
      <c r="AU41" s="63">
        <v>0</v>
      </c>
      <c r="AV41" s="63">
        <v>138.56174999999999</v>
      </c>
      <c r="AW41" s="63">
        <v>25869.513249999996</v>
      </c>
      <c r="AX41" s="63">
        <v>39691.925000000003</v>
      </c>
      <c r="AY41" s="63">
        <v>65700</v>
      </c>
      <c r="AZ41" s="63">
        <v>2203.0102499999998</v>
      </c>
      <c r="BA41" s="63">
        <v>101250.26050266708</v>
      </c>
      <c r="BB41" s="63">
        <v>103453.27075266709</v>
      </c>
      <c r="BC41" s="63">
        <v>0</v>
      </c>
      <c r="BD41" s="63">
        <v>29840.574999999997</v>
      </c>
      <c r="BE41" s="63">
        <v>133293.84575266708</v>
      </c>
      <c r="BF41" s="63">
        <v>2341.5719999999997</v>
      </c>
      <c r="BG41" s="63">
        <v>101250.26050266708</v>
      </c>
      <c r="BH41" s="63">
        <v>103591.83250266708</v>
      </c>
      <c r="BI41" s="63">
        <v>25869.513249999996</v>
      </c>
      <c r="BJ41" s="63">
        <v>69532.5</v>
      </c>
      <c r="BK41" s="63">
        <v>198993.84575266708</v>
      </c>
      <c r="BL41" s="63">
        <v>138.56174999999999</v>
      </c>
      <c r="BM41" s="63">
        <v>25869.513249999996</v>
      </c>
      <c r="BN41" s="63">
        <v>39691.925000000003</v>
      </c>
      <c r="BO41" s="63">
        <v>65700</v>
      </c>
      <c r="BP41" s="63">
        <v>105492.44875266709</v>
      </c>
      <c r="BQ41" s="63">
        <v>0</v>
      </c>
      <c r="BR41" s="63">
        <v>29840.574999999997</v>
      </c>
      <c r="BS41" s="63">
        <v>135333.02375266707</v>
      </c>
      <c r="BT41" s="63">
        <v>105631.01050266708</v>
      </c>
      <c r="BU41" s="63">
        <v>25869.513249999996</v>
      </c>
      <c r="BV41" s="63">
        <v>69532.5</v>
      </c>
      <c r="BW41" s="63">
        <v>201033.02375266707</v>
      </c>
      <c r="BX41" s="135"/>
      <c r="BY41" s="136">
        <v>1</v>
      </c>
      <c r="BZ41" s="136">
        <v>0.98985650236993494</v>
      </c>
      <c r="CA41" s="136">
        <v>1</v>
      </c>
      <c r="CB41" s="136">
        <v>0.98069527130057599</v>
      </c>
      <c r="CC41" s="136">
        <v>1</v>
      </c>
      <c r="CD41" s="136">
        <v>0.34942035386573289</v>
      </c>
      <c r="CE41" s="136">
        <v>0.52057807170289661</v>
      </c>
      <c r="CF41" s="136">
        <v>0.13000157443137042</v>
      </c>
      <c r="CG41" s="137">
        <v>1.0143497630065102E-2</v>
      </c>
      <c r="CH41" s="137">
        <v>0</v>
      </c>
      <c r="CI41" s="137">
        <v>1.9304728699424047E-2</v>
      </c>
      <c r="CJ41" s="137">
        <v>0</v>
      </c>
      <c r="CK41" s="137">
        <v>0</v>
      </c>
      <c r="CL41" s="137">
        <v>1</v>
      </c>
      <c r="CM41" s="137">
        <v>0</v>
      </c>
      <c r="CN41" s="138"/>
      <c r="CO41" s="57" t="s">
        <v>154</v>
      </c>
      <c r="CP41" s="63">
        <v>762</v>
      </c>
      <c r="CQ41" s="63">
        <v>327.02</v>
      </c>
      <c r="CR41" s="63">
        <v>34.333600085400001</v>
      </c>
      <c r="CS41" s="64">
        <v>0.20103302375266707</v>
      </c>
      <c r="CT41" s="65">
        <v>100</v>
      </c>
      <c r="CU41" s="65">
        <v>201033.02375266707</v>
      </c>
      <c r="CV41" s="65">
        <v>32.681197732384184</v>
      </c>
      <c r="CW41" s="65">
        <v>67.318802267615808</v>
      </c>
      <c r="CX41" s="66">
        <v>52.057807170289664</v>
      </c>
      <c r="CY41" s="66">
        <v>13.000157443137041</v>
      </c>
      <c r="CZ41" s="66">
        <v>34.942035386573288</v>
      </c>
      <c r="DA41" s="125">
        <v>614.74229023505313</v>
      </c>
      <c r="DB41" s="125">
        <v>200.90514341630484</v>
      </c>
      <c r="DC41" s="125">
        <v>0</v>
      </c>
      <c r="DD41" s="125">
        <v>261.14677920297515</v>
      </c>
      <c r="DE41" s="116"/>
      <c r="DF41" s="116"/>
      <c r="DG41" s="116"/>
    </row>
    <row r="42" spans="1:142" s="115" customFormat="1" ht="21.75" customHeight="1" x14ac:dyDescent="0.25">
      <c r="A42" s="67" t="s">
        <v>155</v>
      </c>
      <c r="B42" s="125" t="s">
        <v>101</v>
      </c>
      <c r="C42" s="126">
        <v>32.721808966200001</v>
      </c>
      <c r="D42" s="127">
        <v>1808</v>
      </c>
      <c r="E42" s="128" t="s">
        <v>134</v>
      </c>
      <c r="F42" s="129">
        <v>1</v>
      </c>
      <c r="G42" s="128" t="s">
        <v>135</v>
      </c>
      <c r="H42" s="127">
        <v>166899</v>
      </c>
      <c r="I42" s="127">
        <v>145863.125</v>
      </c>
      <c r="J42" s="127">
        <v>1598.5</v>
      </c>
      <c r="K42" s="127">
        <v>209.5</v>
      </c>
      <c r="L42" s="367">
        <v>0</v>
      </c>
      <c r="M42" s="367">
        <v>0</v>
      </c>
      <c r="N42" s="367">
        <v>0</v>
      </c>
      <c r="O42" s="142"/>
      <c r="P42" s="143"/>
      <c r="Q42" s="142"/>
      <c r="R42" s="143"/>
      <c r="S42" s="145">
        <v>24398.229303330001</v>
      </c>
      <c r="T42" s="145">
        <v>280.8</v>
      </c>
      <c r="U42" s="145">
        <v>0</v>
      </c>
      <c r="V42" s="146">
        <v>3.2000000000000001E-2</v>
      </c>
      <c r="W42" s="146">
        <v>0.41499999999999998</v>
      </c>
      <c r="X42" s="146">
        <v>0.55300000000000005</v>
      </c>
      <c r="Y42" s="146">
        <v>2.9000000000000001E-2</v>
      </c>
      <c r="Z42" s="146">
        <v>0.82399999999999995</v>
      </c>
      <c r="AA42" s="146">
        <v>0.14699999999999999</v>
      </c>
      <c r="AB42" s="63">
        <v>0</v>
      </c>
      <c r="AC42" s="63">
        <v>0</v>
      </c>
      <c r="AD42" s="63">
        <v>0</v>
      </c>
      <c r="AE42" s="63">
        <v>0</v>
      </c>
      <c r="AF42" s="63">
        <v>0</v>
      </c>
      <c r="AG42" s="63">
        <v>0</v>
      </c>
      <c r="AH42" s="63">
        <v>116.532</v>
      </c>
      <c r="AI42" s="63">
        <v>0</v>
      </c>
      <c r="AJ42" s="63">
        <v>116.532</v>
      </c>
      <c r="AK42" s="63">
        <v>0</v>
      </c>
      <c r="AL42" s="63">
        <v>0</v>
      </c>
      <c r="AM42" s="63">
        <v>116.532</v>
      </c>
      <c r="AN42" s="63">
        <v>116.532</v>
      </c>
      <c r="AO42" s="63">
        <v>0</v>
      </c>
      <c r="AP42" s="63">
        <v>116.532</v>
      </c>
      <c r="AQ42" s="63">
        <v>0</v>
      </c>
      <c r="AR42" s="63">
        <v>0</v>
      </c>
      <c r="AS42" s="63">
        <v>116.532</v>
      </c>
      <c r="AT42" s="63">
        <v>8.9855999999999998</v>
      </c>
      <c r="AU42" s="63">
        <v>0</v>
      </c>
      <c r="AV42" s="63">
        <v>8.9855999999999998</v>
      </c>
      <c r="AW42" s="63">
        <v>21026.8894</v>
      </c>
      <c r="AX42" s="63">
        <v>145863.125</v>
      </c>
      <c r="AY42" s="63">
        <v>166899</v>
      </c>
      <c r="AZ42" s="63">
        <v>155.28240000000002</v>
      </c>
      <c r="BA42" s="63">
        <v>24398.229303330001</v>
      </c>
      <c r="BB42" s="63">
        <v>24553.511703330001</v>
      </c>
      <c r="BC42" s="63">
        <v>0</v>
      </c>
      <c r="BD42" s="63">
        <v>19116.875</v>
      </c>
      <c r="BE42" s="63">
        <v>43670.386703330005</v>
      </c>
      <c r="BF42" s="63">
        <v>164.26800000000003</v>
      </c>
      <c r="BG42" s="63">
        <v>24398.229303330001</v>
      </c>
      <c r="BH42" s="63">
        <v>24562.497303330001</v>
      </c>
      <c r="BI42" s="63">
        <v>21026.8894</v>
      </c>
      <c r="BJ42" s="63">
        <v>164980</v>
      </c>
      <c r="BK42" s="63">
        <v>210569.38670333</v>
      </c>
      <c r="BL42" s="63">
        <v>8.9855999999999998</v>
      </c>
      <c r="BM42" s="63">
        <v>21026.8894</v>
      </c>
      <c r="BN42" s="63">
        <v>145863.125</v>
      </c>
      <c r="BO42" s="63">
        <v>166899</v>
      </c>
      <c r="BP42" s="63">
        <v>24670.04370333</v>
      </c>
      <c r="BQ42" s="63">
        <v>0</v>
      </c>
      <c r="BR42" s="63">
        <v>19116.875</v>
      </c>
      <c r="BS42" s="63">
        <v>43786.918703330004</v>
      </c>
      <c r="BT42" s="63">
        <v>24679.02930333</v>
      </c>
      <c r="BU42" s="63">
        <v>21026.8894</v>
      </c>
      <c r="BV42" s="63">
        <v>164980</v>
      </c>
      <c r="BW42" s="63">
        <v>210685.91870333001</v>
      </c>
      <c r="BX42" s="135"/>
      <c r="BY42" s="136">
        <v>1</v>
      </c>
      <c r="BZ42" s="136">
        <v>0.99944689231858874</v>
      </c>
      <c r="CA42" s="136">
        <v>1</v>
      </c>
      <c r="CB42" s="136">
        <v>0.99527809629107755</v>
      </c>
      <c r="CC42" s="136">
        <v>1</v>
      </c>
      <c r="CD42" s="136">
        <v>0.78349470729303772</v>
      </c>
      <c r="CE42" s="136">
        <v>0.11664799754551197</v>
      </c>
      <c r="CF42" s="136">
        <v>9.9857295161450338E-2</v>
      </c>
      <c r="CG42" s="137">
        <v>5.5310768141125961E-4</v>
      </c>
      <c r="CH42" s="137">
        <v>0</v>
      </c>
      <c r="CI42" s="137">
        <v>4.7219037089224593E-3</v>
      </c>
      <c r="CJ42" s="137">
        <v>0</v>
      </c>
      <c r="CK42" s="137">
        <v>0</v>
      </c>
      <c r="CL42" s="137">
        <v>1</v>
      </c>
      <c r="CM42" s="137">
        <v>0</v>
      </c>
      <c r="CN42" s="138"/>
      <c r="CO42" s="57" t="s">
        <v>155</v>
      </c>
      <c r="CP42" s="63">
        <v>1808</v>
      </c>
      <c r="CQ42" s="63">
        <v>209.5</v>
      </c>
      <c r="CR42" s="63">
        <v>32.721808966200001</v>
      </c>
      <c r="CS42" s="64">
        <v>0.21068591870333001</v>
      </c>
      <c r="CT42" s="65">
        <v>100</v>
      </c>
      <c r="CU42" s="65">
        <v>210685.91870333001</v>
      </c>
      <c r="CV42" s="65">
        <v>79.216969518980036</v>
      </c>
      <c r="CW42" s="65">
        <v>20.783030481019956</v>
      </c>
      <c r="CX42" s="66">
        <v>11.664799754551197</v>
      </c>
      <c r="CY42" s="66">
        <v>9.9857295161450335</v>
      </c>
      <c r="CZ42" s="66">
        <v>78.349470729303775</v>
      </c>
      <c r="DA42" s="125">
        <v>1005.6607098010979</v>
      </c>
      <c r="DB42" s="125">
        <v>796.653937947494</v>
      </c>
      <c r="DC42" s="125">
        <v>0</v>
      </c>
      <c r="DD42" s="125">
        <v>116.46536875184182</v>
      </c>
      <c r="DE42" s="116"/>
      <c r="DF42" s="116"/>
      <c r="DG42" s="116"/>
      <c r="DN42" s="113"/>
      <c r="DO42" s="113"/>
      <c r="DP42" s="113"/>
      <c r="DQ42" s="113"/>
      <c r="DR42" s="113"/>
      <c r="DS42" s="113"/>
      <c r="DT42" s="113"/>
      <c r="DU42" s="113"/>
      <c r="DV42" s="113"/>
      <c r="DW42" s="113"/>
      <c r="DX42" s="113"/>
      <c r="DY42" s="113"/>
      <c r="DZ42" s="113"/>
      <c r="EA42" s="113"/>
      <c r="EB42" s="113"/>
      <c r="EC42" s="113"/>
      <c r="ED42" s="113"/>
      <c r="EE42" s="113"/>
      <c r="EF42" s="113"/>
      <c r="EG42" s="113"/>
      <c r="EH42" s="113"/>
      <c r="EI42" s="113"/>
      <c r="EJ42" s="113"/>
      <c r="EK42" s="113"/>
      <c r="EL42" s="113"/>
    </row>
    <row r="43" spans="1:142" s="115" customFormat="1" ht="21.75" customHeight="1" x14ac:dyDescent="0.25">
      <c r="A43" s="67" t="s">
        <v>156</v>
      </c>
      <c r="B43" s="125" t="s">
        <v>106</v>
      </c>
      <c r="C43" s="126">
        <v>161.58134464</v>
      </c>
      <c r="D43" s="127">
        <v>4073</v>
      </c>
      <c r="E43" s="128" t="s">
        <v>157</v>
      </c>
      <c r="F43" s="129">
        <v>0.11</v>
      </c>
      <c r="G43" s="128" t="s">
        <v>135</v>
      </c>
      <c r="H43" s="127">
        <v>431088</v>
      </c>
      <c r="I43" s="127">
        <v>278540.625</v>
      </c>
      <c r="J43" s="147">
        <v>3052.5</v>
      </c>
      <c r="K43" s="147">
        <v>1020.5</v>
      </c>
      <c r="L43" s="367">
        <v>19424.400000000001</v>
      </c>
      <c r="M43" s="367">
        <v>37704</v>
      </c>
      <c r="N43" s="367">
        <v>57128.4</v>
      </c>
      <c r="O43" s="142"/>
      <c r="P43" s="143"/>
      <c r="Q43" s="142">
        <v>12775</v>
      </c>
      <c r="R43" s="143" t="s">
        <v>140</v>
      </c>
      <c r="S43" s="145">
        <v>62188.865744549999</v>
      </c>
      <c r="T43" s="145">
        <v>379.8</v>
      </c>
      <c r="U43" s="145">
        <v>107.60000000000002</v>
      </c>
      <c r="V43" s="146">
        <v>3.2000000000000001E-2</v>
      </c>
      <c r="W43" s="146">
        <v>0.41499999999999998</v>
      </c>
      <c r="X43" s="146">
        <v>0.55300000000000005</v>
      </c>
      <c r="Y43" s="146">
        <v>2.9000000000000001E-2</v>
      </c>
      <c r="Z43" s="146">
        <v>0.82399999999999995</v>
      </c>
      <c r="AA43" s="146">
        <v>0.14699999999999999</v>
      </c>
      <c r="AB43" s="63">
        <v>13.593860000000003</v>
      </c>
      <c r="AC43" s="63">
        <v>11369.75</v>
      </c>
      <c r="AD43" s="63">
        <v>11383.343860000001</v>
      </c>
      <c r="AE43" s="63">
        <v>124383.81989000001</v>
      </c>
      <c r="AF43" s="63">
        <v>247901.15625</v>
      </c>
      <c r="AG43" s="63">
        <v>383668.32</v>
      </c>
      <c r="AH43" s="63">
        <v>27.090734000000001</v>
      </c>
      <c r="AI43" s="63">
        <v>0</v>
      </c>
      <c r="AJ43" s="63">
        <v>27.090734000000001</v>
      </c>
      <c r="AK43" s="63">
        <v>37704</v>
      </c>
      <c r="AL43" s="63">
        <v>0</v>
      </c>
      <c r="AM43" s="63">
        <v>37731.090733999998</v>
      </c>
      <c r="AN43" s="63">
        <v>40.684594000000004</v>
      </c>
      <c r="AO43" s="63">
        <v>11369.75</v>
      </c>
      <c r="AP43" s="63">
        <v>11410.434594</v>
      </c>
      <c r="AQ43" s="63">
        <v>162087.81989000001</v>
      </c>
      <c r="AR43" s="63">
        <v>247901.15625</v>
      </c>
      <c r="AS43" s="63">
        <v>421399.41073400003</v>
      </c>
      <c r="AT43" s="63">
        <v>1.6801400000000002</v>
      </c>
      <c r="AU43" s="63">
        <v>1405.25</v>
      </c>
      <c r="AV43" s="63">
        <v>1406.9301399999999</v>
      </c>
      <c r="AW43" s="63">
        <v>15373.28111</v>
      </c>
      <c r="AX43" s="63">
        <v>30639.46875</v>
      </c>
      <c r="AY43" s="63">
        <v>47419.68</v>
      </c>
      <c r="AZ43" s="63">
        <v>24.843126000000005</v>
      </c>
      <c r="BA43" s="63">
        <v>49413.865744549999</v>
      </c>
      <c r="BB43" s="63">
        <v>49438.708870549999</v>
      </c>
      <c r="BC43" s="63">
        <v>19424.400000000001</v>
      </c>
      <c r="BD43" s="63">
        <v>93120.625</v>
      </c>
      <c r="BE43" s="63">
        <v>161983.73387055</v>
      </c>
      <c r="BF43" s="63">
        <v>26.523266000000007</v>
      </c>
      <c r="BG43" s="63">
        <v>50819.115744549999</v>
      </c>
      <c r="BH43" s="63">
        <v>50845.639010549996</v>
      </c>
      <c r="BI43" s="63">
        <v>34797.681110000005</v>
      </c>
      <c r="BJ43" s="63">
        <v>123760.09375</v>
      </c>
      <c r="BK43" s="63">
        <v>209403.41387054999</v>
      </c>
      <c r="BL43" s="63">
        <v>12790.274000000001</v>
      </c>
      <c r="BM43" s="63">
        <v>139757.10100000002</v>
      </c>
      <c r="BN43" s="63">
        <v>278540.625</v>
      </c>
      <c r="BO43" s="63">
        <v>431088</v>
      </c>
      <c r="BP43" s="63">
        <v>49465.799604549997</v>
      </c>
      <c r="BQ43" s="63">
        <v>57128.4</v>
      </c>
      <c r="BR43" s="63">
        <v>93120.625</v>
      </c>
      <c r="BS43" s="63">
        <v>199714.82460455</v>
      </c>
      <c r="BT43" s="63">
        <v>62256.073604549994</v>
      </c>
      <c r="BU43" s="63">
        <v>196885.50100000002</v>
      </c>
      <c r="BV43" s="63">
        <v>371661.25</v>
      </c>
      <c r="BW43" s="63">
        <v>630802.82460455003</v>
      </c>
      <c r="BX43" s="135"/>
      <c r="BY43" s="136">
        <v>0.33299165234470907</v>
      </c>
      <c r="BZ43" s="136">
        <v>0.33196334211379741</v>
      </c>
      <c r="CA43" s="136">
        <v>0.33299165234470907</v>
      </c>
      <c r="CB43" s="136">
        <v>0.81671772835404022</v>
      </c>
      <c r="CC43" s="136">
        <v>0.17674069920466109</v>
      </c>
      <c r="CD43" s="136">
        <v>0.59101277988957046</v>
      </c>
      <c r="CE43" s="136">
        <v>0.24281189150995408</v>
      </c>
      <c r="CF43" s="136">
        <v>0.16617532860047546</v>
      </c>
      <c r="CG43" s="137">
        <v>0.66803665788620259</v>
      </c>
      <c r="CH43" s="137">
        <v>0.66700834765529093</v>
      </c>
      <c r="CI43" s="137">
        <v>0.18328227164595981</v>
      </c>
      <c r="CJ43" s="137">
        <v>0.82325930079533893</v>
      </c>
      <c r="CK43" s="137">
        <v>0.58828073778793832</v>
      </c>
      <c r="CL43" s="137">
        <v>2.7077481133932123E-2</v>
      </c>
      <c r="CM43" s="137">
        <v>0.38464178107812952</v>
      </c>
      <c r="CN43" s="138"/>
      <c r="CO43" s="57" t="s">
        <v>156</v>
      </c>
      <c r="CP43" s="63">
        <v>4073</v>
      </c>
      <c r="CQ43" s="63">
        <v>1020.5</v>
      </c>
      <c r="CR43" s="63">
        <v>161.58134464</v>
      </c>
      <c r="CS43" s="64">
        <v>0.63080282460455006</v>
      </c>
      <c r="CT43" s="65">
        <v>33.299165234470905</v>
      </c>
      <c r="CU43" s="65">
        <v>210052.07486877884</v>
      </c>
      <c r="CV43" s="65">
        <v>68.339579847355452</v>
      </c>
      <c r="CW43" s="65">
        <v>31.660420152644548</v>
      </c>
      <c r="CX43" s="66">
        <v>24.281189150995409</v>
      </c>
      <c r="CY43" s="66">
        <v>16.617532860047547</v>
      </c>
      <c r="CZ43" s="66">
        <v>59.101277988957044</v>
      </c>
      <c r="DA43" s="125">
        <v>618.1311363101911</v>
      </c>
      <c r="DB43" s="125">
        <v>422.42822146006858</v>
      </c>
      <c r="DC43" s="125">
        <v>137.83808345152212</v>
      </c>
      <c r="DD43" s="125">
        <v>51.412573992278418</v>
      </c>
      <c r="DE43" s="116"/>
      <c r="DF43" s="116"/>
      <c r="DG43" s="116"/>
    </row>
    <row r="44" spans="1:142" s="115" customFormat="1" ht="21.75" customHeight="1" x14ac:dyDescent="0.25">
      <c r="A44" s="67" t="s">
        <v>158</v>
      </c>
      <c r="B44" s="125" t="s">
        <v>109</v>
      </c>
      <c r="C44" s="126">
        <v>51.325721561199998</v>
      </c>
      <c r="D44" s="127">
        <v>198</v>
      </c>
      <c r="E44" s="128" t="s">
        <v>134</v>
      </c>
      <c r="F44" s="129">
        <v>1</v>
      </c>
      <c r="G44" s="128" t="s">
        <v>135</v>
      </c>
      <c r="H44" s="127">
        <v>18067.5</v>
      </c>
      <c r="I44" s="127">
        <v>18067.5</v>
      </c>
      <c r="J44" s="127">
        <v>198</v>
      </c>
      <c r="K44" s="127">
        <v>0</v>
      </c>
      <c r="L44" s="367">
        <v>0</v>
      </c>
      <c r="M44" s="367">
        <v>0</v>
      </c>
      <c r="N44" s="367">
        <v>0</v>
      </c>
      <c r="O44" s="142"/>
      <c r="P44" s="143"/>
      <c r="Q44" s="142"/>
      <c r="R44" s="143"/>
      <c r="S44" s="144">
        <v>180.67500000000001</v>
      </c>
      <c r="T44" s="145">
        <v>0</v>
      </c>
      <c r="U44" s="145">
        <v>0</v>
      </c>
      <c r="V44" s="146">
        <v>3.2000000000000001E-2</v>
      </c>
      <c r="W44" s="146">
        <v>0.41499999999999998</v>
      </c>
      <c r="X44" s="146">
        <v>0.55300000000000005</v>
      </c>
      <c r="Y44" s="146">
        <v>2.9000000000000001E-2</v>
      </c>
      <c r="Z44" s="146">
        <v>0.82399999999999995</v>
      </c>
      <c r="AA44" s="146">
        <v>0.14699999999999999</v>
      </c>
      <c r="AB44" s="63">
        <v>0</v>
      </c>
      <c r="AC44" s="63">
        <v>0</v>
      </c>
      <c r="AD44" s="63">
        <v>0</v>
      </c>
      <c r="AE44" s="63">
        <v>0</v>
      </c>
      <c r="AF44" s="63">
        <v>0</v>
      </c>
      <c r="AG44" s="63">
        <v>0</v>
      </c>
      <c r="AH44" s="63">
        <v>0</v>
      </c>
      <c r="AI44" s="63">
        <v>0</v>
      </c>
      <c r="AJ44" s="63">
        <v>0</v>
      </c>
      <c r="AK44" s="63">
        <v>0</v>
      </c>
      <c r="AL44" s="63">
        <v>0</v>
      </c>
      <c r="AM44" s="63">
        <v>0</v>
      </c>
      <c r="AN44" s="63">
        <v>0</v>
      </c>
      <c r="AO44" s="63">
        <v>0</v>
      </c>
      <c r="AP44" s="63">
        <v>0</v>
      </c>
      <c r="AQ44" s="63">
        <v>0</v>
      </c>
      <c r="AR44" s="63">
        <v>0</v>
      </c>
      <c r="AS44" s="63">
        <v>0</v>
      </c>
      <c r="AT44" s="63">
        <v>0</v>
      </c>
      <c r="AU44" s="63">
        <v>0</v>
      </c>
      <c r="AV44" s="63">
        <v>0</v>
      </c>
      <c r="AW44" s="63">
        <v>0</v>
      </c>
      <c r="AX44" s="63">
        <v>18067.5</v>
      </c>
      <c r="AY44" s="63">
        <v>18067.5</v>
      </c>
      <c r="AZ44" s="63">
        <v>0</v>
      </c>
      <c r="BA44" s="63">
        <v>180.67500000000001</v>
      </c>
      <c r="BB44" s="63">
        <v>180.67500000000001</v>
      </c>
      <c r="BC44" s="63">
        <v>0</v>
      </c>
      <c r="BD44" s="63">
        <v>0</v>
      </c>
      <c r="BE44" s="63">
        <v>180.67500000000001</v>
      </c>
      <c r="BF44" s="63">
        <v>0</v>
      </c>
      <c r="BG44" s="63">
        <v>180.67500000000001</v>
      </c>
      <c r="BH44" s="63">
        <v>180.67500000000001</v>
      </c>
      <c r="BI44" s="63">
        <v>0</v>
      </c>
      <c r="BJ44" s="63">
        <v>18067.5</v>
      </c>
      <c r="BK44" s="63">
        <v>18248.174999999999</v>
      </c>
      <c r="BL44" s="63">
        <v>0</v>
      </c>
      <c r="BM44" s="63">
        <v>0</v>
      </c>
      <c r="BN44" s="63">
        <v>18067.5</v>
      </c>
      <c r="BO44" s="63">
        <v>18067.5</v>
      </c>
      <c r="BP44" s="63">
        <v>180.67500000000001</v>
      </c>
      <c r="BQ44" s="63">
        <v>0</v>
      </c>
      <c r="BR44" s="63">
        <v>0</v>
      </c>
      <c r="BS44" s="63">
        <v>180.67500000000001</v>
      </c>
      <c r="BT44" s="63">
        <v>180.67500000000001</v>
      </c>
      <c r="BU44" s="63">
        <v>0</v>
      </c>
      <c r="BV44" s="63">
        <v>18067.5</v>
      </c>
      <c r="BW44" s="63">
        <v>18248.174999999999</v>
      </c>
      <c r="BX44" s="135"/>
      <c r="BY44" s="136">
        <v>1</v>
      </c>
      <c r="BZ44" s="136">
        <v>1</v>
      </c>
      <c r="CA44" s="136">
        <v>1</v>
      </c>
      <c r="CB44" s="136">
        <v>1</v>
      </c>
      <c r="CC44" s="136">
        <v>0</v>
      </c>
      <c r="CD44" s="136">
        <v>0.99009900990099009</v>
      </c>
      <c r="CE44" s="136">
        <v>9.9009900990099028E-3</v>
      </c>
      <c r="CF44" s="136">
        <v>0</v>
      </c>
      <c r="CG44" s="137">
        <v>0</v>
      </c>
      <c r="CH44" s="137">
        <v>0</v>
      </c>
      <c r="CI44" s="137">
        <v>0</v>
      </c>
      <c r="CJ44" s="137">
        <v>0</v>
      </c>
      <c r="CK44" s="137">
        <v>0</v>
      </c>
      <c r="CL44" s="137">
        <v>0</v>
      </c>
      <c r="CM44" s="137">
        <v>0</v>
      </c>
      <c r="CN44" s="138"/>
      <c r="CO44" s="57" t="s">
        <v>158</v>
      </c>
      <c r="CP44" s="63">
        <v>198</v>
      </c>
      <c r="CQ44" s="63">
        <v>0</v>
      </c>
      <c r="CR44" s="63">
        <v>51.325721561199998</v>
      </c>
      <c r="CS44" s="64">
        <v>1.8248174999999998E-2</v>
      </c>
      <c r="CT44" s="65">
        <v>100</v>
      </c>
      <c r="CU44" s="65">
        <v>18248.174999999999</v>
      </c>
      <c r="CV44" s="65">
        <v>99.009900990099013</v>
      </c>
      <c r="CW44" s="65">
        <v>0.99009900990099031</v>
      </c>
      <c r="CX44" s="66">
        <v>0.99009900990099031</v>
      </c>
      <c r="CY44" s="66">
        <v>0</v>
      </c>
      <c r="CZ44" s="66">
        <v>99.009900990099013</v>
      </c>
      <c r="DA44" s="125" t="s">
        <v>102</v>
      </c>
      <c r="DB44" s="125" t="s">
        <v>102</v>
      </c>
      <c r="DC44" s="125">
        <v>0</v>
      </c>
      <c r="DD44" s="125">
        <v>92.162499999999994</v>
      </c>
      <c r="DE44" s="116"/>
      <c r="DF44" s="116"/>
      <c r="DG44" s="116"/>
    </row>
    <row r="45" spans="1:142" s="115" customFormat="1" ht="22.5" customHeight="1" x14ac:dyDescent="0.25">
      <c r="A45" s="67" t="s">
        <v>159</v>
      </c>
      <c r="B45" s="125" t="s">
        <v>101</v>
      </c>
      <c r="C45" s="126">
        <v>1.5828100384199999</v>
      </c>
      <c r="D45" s="127">
        <v>138</v>
      </c>
      <c r="E45" s="128" t="s">
        <v>145</v>
      </c>
      <c r="F45" s="129">
        <v>1</v>
      </c>
      <c r="G45" s="128" t="s">
        <v>135</v>
      </c>
      <c r="H45" s="127">
        <v>0</v>
      </c>
      <c r="I45" s="127">
        <v>0</v>
      </c>
      <c r="J45" s="127">
        <v>0</v>
      </c>
      <c r="K45" s="127">
        <v>138</v>
      </c>
      <c r="L45" s="368"/>
      <c r="M45" s="367">
        <v>0</v>
      </c>
      <c r="N45" s="367"/>
      <c r="O45" s="142"/>
      <c r="P45" s="143"/>
      <c r="Q45" s="142"/>
      <c r="R45" s="143"/>
      <c r="S45" s="144"/>
      <c r="T45" s="145">
        <v>0</v>
      </c>
      <c r="U45" s="145">
        <v>0</v>
      </c>
      <c r="V45" s="146">
        <v>3.2000000000000001E-2</v>
      </c>
      <c r="W45" s="146">
        <v>0.41499999999999998</v>
      </c>
      <c r="X45" s="146">
        <v>0.55300000000000005</v>
      </c>
      <c r="Y45" s="146">
        <v>2.9000000000000001E-2</v>
      </c>
      <c r="Z45" s="146">
        <v>0.82399999999999995</v>
      </c>
      <c r="AA45" s="146">
        <v>0.14699999999999999</v>
      </c>
      <c r="AB45" s="63">
        <v>0</v>
      </c>
      <c r="AC45" s="63">
        <v>0</v>
      </c>
      <c r="AD45" s="63">
        <v>0</v>
      </c>
      <c r="AE45" s="63">
        <v>0</v>
      </c>
      <c r="AF45" s="63">
        <v>0</v>
      </c>
      <c r="AG45" s="63">
        <v>0</v>
      </c>
      <c r="AH45" s="63">
        <v>0</v>
      </c>
      <c r="AI45" s="63">
        <v>0</v>
      </c>
      <c r="AJ45" s="63">
        <v>0</v>
      </c>
      <c r="AK45" s="63">
        <v>0</v>
      </c>
      <c r="AL45" s="63">
        <v>0</v>
      </c>
      <c r="AM45" s="63">
        <v>0</v>
      </c>
      <c r="AN45" s="63">
        <v>0</v>
      </c>
      <c r="AO45" s="63">
        <v>0</v>
      </c>
      <c r="AP45" s="63">
        <v>0</v>
      </c>
      <c r="AQ45" s="63">
        <v>0</v>
      </c>
      <c r="AR45" s="63">
        <v>0</v>
      </c>
      <c r="AS45" s="63">
        <v>0</v>
      </c>
      <c r="AT45" s="63">
        <v>0</v>
      </c>
      <c r="AU45" s="63">
        <v>0</v>
      </c>
      <c r="AV45" s="63">
        <v>0</v>
      </c>
      <c r="AW45" s="63">
        <v>0</v>
      </c>
      <c r="AX45" s="63">
        <v>0</v>
      </c>
      <c r="AY45" s="63">
        <v>0</v>
      </c>
      <c r="AZ45" s="63">
        <v>0</v>
      </c>
      <c r="BA45" s="63">
        <v>0</v>
      </c>
      <c r="BB45" s="63">
        <v>0</v>
      </c>
      <c r="BC45" s="63">
        <v>0</v>
      </c>
      <c r="BD45" s="63">
        <v>12592.5</v>
      </c>
      <c r="BE45" s="63">
        <v>12592.5</v>
      </c>
      <c r="BF45" s="63">
        <v>0</v>
      </c>
      <c r="BG45" s="63">
        <v>0</v>
      </c>
      <c r="BH45" s="63">
        <v>0</v>
      </c>
      <c r="BI45" s="63">
        <v>0</v>
      </c>
      <c r="BJ45" s="63">
        <v>12592.5</v>
      </c>
      <c r="BK45" s="63">
        <v>12592.5</v>
      </c>
      <c r="BL45" s="63">
        <v>0</v>
      </c>
      <c r="BM45" s="63">
        <v>0</v>
      </c>
      <c r="BN45" s="63">
        <v>0</v>
      </c>
      <c r="BO45" s="63">
        <v>0</v>
      </c>
      <c r="BP45" s="63">
        <v>0</v>
      </c>
      <c r="BQ45" s="63">
        <v>0</v>
      </c>
      <c r="BR45" s="63">
        <v>12592.5</v>
      </c>
      <c r="BS45" s="63">
        <v>12592.5</v>
      </c>
      <c r="BT45" s="63">
        <v>0</v>
      </c>
      <c r="BU45" s="63">
        <v>0</v>
      </c>
      <c r="BV45" s="63">
        <v>12592.5</v>
      </c>
      <c r="BW45" s="63">
        <v>12592.5</v>
      </c>
      <c r="BX45" s="135"/>
      <c r="BY45" s="136">
        <v>1</v>
      </c>
      <c r="BZ45" s="136">
        <v>1</v>
      </c>
      <c r="CA45" s="136">
        <v>1</v>
      </c>
      <c r="CB45" s="136">
        <v>0</v>
      </c>
      <c r="CC45" s="136">
        <v>0</v>
      </c>
      <c r="CD45" s="136">
        <v>1</v>
      </c>
      <c r="CE45" s="136">
        <v>0</v>
      </c>
      <c r="CF45" s="136">
        <v>0</v>
      </c>
      <c r="CG45" s="137">
        <v>0</v>
      </c>
      <c r="CH45" s="137">
        <v>0</v>
      </c>
      <c r="CI45" s="137">
        <v>0</v>
      </c>
      <c r="CJ45" s="137">
        <v>0</v>
      </c>
      <c r="CK45" s="137">
        <v>0</v>
      </c>
      <c r="CL45" s="137">
        <v>0</v>
      </c>
      <c r="CM45" s="137">
        <v>0</v>
      </c>
      <c r="CN45" s="138"/>
      <c r="CO45" s="57" t="s">
        <v>159</v>
      </c>
      <c r="CP45" s="63">
        <v>138</v>
      </c>
      <c r="CQ45" s="63">
        <v>138</v>
      </c>
      <c r="CR45" s="63">
        <v>1.5828100384199999</v>
      </c>
      <c r="CS45" s="64">
        <v>1.25925E-2</v>
      </c>
      <c r="CT45" s="65">
        <v>100</v>
      </c>
      <c r="CU45" s="65">
        <v>12592.5</v>
      </c>
      <c r="CV45" s="65">
        <v>0</v>
      </c>
      <c r="CW45" s="65">
        <v>100</v>
      </c>
      <c r="CX45" s="66">
        <v>0</v>
      </c>
      <c r="CY45" s="66">
        <v>0</v>
      </c>
      <c r="CZ45" s="66">
        <v>100</v>
      </c>
      <c r="DA45" s="125">
        <v>91.25</v>
      </c>
      <c r="DB45" s="125">
        <v>0</v>
      </c>
      <c r="DC45" s="125" t="s">
        <v>102</v>
      </c>
      <c r="DD45" s="125">
        <v>91.25</v>
      </c>
      <c r="DE45" s="116"/>
      <c r="DF45" s="116"/>
      <c r="DG45" s="116"/>
      <c r="DN45" s="113"/>
      <c r="DO45" s="113"/>
      <c r="DP45" s="113"/>
      <c r="DQ45" s="113"/>
      <c r="DR45" s="113"/>
      <c r="DS45" s="113"/>
      <c r="DT45" s="113"/>
      <c r="DU45" s="113"/>
      <c r="DV45" s="113"/>
      <c r="DW45" s="113"/>
      <c r="DX45" s="113"/>
      <c r="DY45" s="113"/>
      <c r="DZ45" s="113"/>
      <c r="EA45" s="113"/>
      <c r="EB45" s="113"/>
      <c r="EC45" s="113"/>
      <c r="ED45" s="113"/>
      <c r="EE45" s="113"/>
      <c r="EF45" s="113"/>
      <c r="EG45" s="113"/>
      <c r="EH45" s="113"/>
      <c r="EI45" s="113"/>
      <c r="EJ45" s="113"/>
      <c r="EK45" s="113"/>
      <c r="EL45" s="113"/>
    </row>
    <row r="46" spans="1:142" s="115" customFormat="1" ht="21.75" customHeight="1" x14ac:dyDescent="0.25">
      <c r="A46" s="67" t="s">
        <v>160</v>
      </c>
      <c r="B46" s="125" t="s">
        <v>108</v>
      </c>
      <c r="C46" s="126">
        <v>11.976826170300001</v>
      </c>
      <c r="D46" s="127">
        <v>2654</v>
      </c>
      <c r="E46" s="128" t="s">
        <v>134</v>
      </c>
      <c r="F46" s="129">
        <v>1</v>
      </c>
      <c r="G46" s="128" t="s">
        <v>135</v>
      </c>
      <c r="H46" s="127">
        <v>730365</v>
      </c>
      <c r="I46" s="127">
        <v>239374.30000000002</v>
      </c>
      <c r="J46" s="127">
        <v>2623.28</v>
      </c>
      <c r="K46" s="127">
        <v>30.7199999999998</v>
      </c>
      <c r="L46" s="367">
        <v>0</v>
      </c>
      <c r="M46" s="367">
        <v>0</v>
      </c>
      <c r="N46" s="367">
        <v>0</v>
      </c>
      <c r="O46" s="142"/>
      <c r="P46" s="143"/>
      <c r="Q46" s="142"/>
      <c r="R46" s="143"/>
      <c r="S46" s="144">
        <v>788.4</v>
      </c>
      <c r="T46" s="145">
        <v>0</v>
      </c>
      <c r="U46" s="145">
        <v>0</v>
      </c>
      <c r="V46" s="146">
        <v>3.2000000000000001E-2</v>
      </c>
      <c r="W46" s="146">
        <v>0.41499999999999998</v>
      </c>
      <c r="X46" s="146">
        <v>0.55300000000000005</v>
      </c>
      <c r="Y46" s="146">
        <v>2.9000000000000001E-2</v>
      </c>
      <c r="Z46" s="146">
        <v>0.82399999999999995</v>
      </c>
      <c r="AA46" s="146">
        <v>0.14699999999999999</v>
      </c>
      <c r="AB46" s="63">
        <v>0</v>
      </c>
      <c r="AC46" s="63">
        <v>0</v>
      </c>
      <c r="AD46" s="63">
        <v>0</v>
      </c>
      <c r="AE46" s="63">
        <v>0</v>
      </c>
      <c r="AF46" s="63">
        <v>0</v>
      </c>
      <c r="AG46" s="63">
        <v>0</v>
      </c>
      <c r="AH46" s="63">
        <v>0</v>
      </c>
      <c r="AI46" s="63">
        <v>0</v>
      </c>
      <c r="AJ46" s="63">
        <v>0</v>
      </c>
      <c r="AK46" s="63">
        <v>0</v>
      </c>
      <c r="AL46" s="63">
        <v>0</v>
      </c>
      <c r="AM46" s="63">
        <v>0</v>
      </c>
      <c r="AN46" s="63">
        <v>0</v>
      </c>
      <c r="AO46" s="63">
        <v>0</v>
      </c>
      <c r="AP46" s="63">
        <v>0</v>
      </c>
      <c r="AQ46" s="63">
        <v>0</v>
      </c>
      <c r="AR46" s="63">
        <v>0</v>
      </c>
      <c r="AS46" s="63">
        <v>0</v>
      </c>
      <c r="AT46" s="63">
        <v>0</v>
      </c>
      <c r="AU46" s="63">
        <v>0</v>
      </c>
      <c r="AV46" s="63">
        <v>0</v>
      </c>
      <c r="AW46" s="63">
        <v>490990.69999999995</v>
      </c>
      <c r="AX46" s="63">
        <v>239374.30000000002</v>
      </c>
      <c r="AY46" s="63">
        <v>730365</v>
      </c>
      <c r="AZ46" s="63">
        <v>0</v>
      </c>
      <c r="BA46" s="63">
        <v>788.4</v>
      </c>
      <c r="BB46" s="63">
        <v>788.4</v>
      </c>
      <c r="BC46" s="63">
        <v>0</v>
      </c>
      <c r="BD46" s="63">
        <v>2803.1999999999816</v>
      </c>
      <c r="BE46" s="63">
        <v>3591.5999999999817</v>
      </c>
      <c r="BF46" s="63">
        <v>0</v>
      </c>
      <c r="BG46" s="63">
        <v>788.4</v>
      </c>
      <c r="BH46" s="63">
        <v>788.4</v>
      </c>
      <c r="BI46" s="63">
        <v>490990.69999999995</v>
      </c>
      <c r="BJ46" s="63">
        <v>242177.5</v>
      </c>
      <c r="BK46" s="63">
        <v>733956.6</v>
      </c>
      <c r="BL46" s="63">
        <v>0</v>
      </c>
      <c r="BM46" s="63">
        <v>490990.69999999995</v>
      </c>
      <c r="BN46" s="63">
        <v>239374.30000000002</v>
      </c>
      <c r="BO46" s="63">
        <v>730365</v>
      </c>
      <c r="BP46" s="63">
        <v>788.4</v>
      </c>
      <c r="BQ46" s="63">
        <v>0</v>
      </c>
      <c r="BR46" s="63">
        <v>2803.1999999999816</v>
      </c>
      <c r="BS46" s="63">
        <v>3591.5999999999817</v>
      </c>
      <c r="BT46" s="63">
        <v>788.4</v>
      </c>
      <c r="BU46" s="63">
        <v>490990.69999999995</v>
      </c>
      <c r="BV46" s="63">
        <v>242177.5</v>
      </c>
      <c r="BW46" s="63">
        <v>733956.6</v>
      </c>
      <c r="BX46" s="135"/>
      <c r="BY46" s="136">
        <v>1</v>
      </c>
      <c r="BZ46" s="136">
        <v>1</v>
      </c>
      <c r="CA46" s="136">
        <v>1</v>
      </c>
      <c r="CB46" s="136">
        <v>1</v>
      </c>
      <c r="CC46" s="136">
        <v>1</v>
      </c>
      <c r="CD46" s="136">
        <v>0.32996160808418373</v>
      </c>
      <c r="CE46" s="136">
        <v>1.0741779554812915E-3</v>
      </c>
      <c r="CF46" s="136">
        <v>0.6689642139603349</v>
      </c>
      <c r="CG46" s="137">
        <v>0</v>
      </c>
      <c r="CH46" s="137">
        <v>0</v>
      </c>
      <c r="CI46" s="137">
        <v>0</v>
      </c>
      <c r="CJ46" s="137">
        <v>0</v>
      </c>
      <c r="CK46" s="137">
        <v>0</v>
      </c>
      <c r="CL46" s="137">
        <v>0</v>
      </c>
      <c r="CM46" s="137">
        <v>0</v>
      </c>
      <c r="CN46" s="138"/>
      <c r="CO46" s="57" t="s">
        <v>160</v>
      </c>
      <c r="CP46" s="63">
        <v>2654</v>
      </c>
      <c r="CQ46" s="63">
        <v>30.7199999999998</v>
      </c>
      <c r="CR46" s="63">
        <v>11.976826170300001</v>
      </c>
      <c r="CS46" s="64">
        <v>0.73395659999999996</v>
      </c>
      <c r="CT46" s="65">
        <v>100</v>
      </c>
      <c r="CU46" s="65">
        <v>733956.6</v>
      </c>
      <c r="CV46" s="65">
        <v>99.510652264725195</v>
      </c>
      <c r="CW46" s="65">
        <v>0.48934773527480802</v>
      </c>
      <c r="CX46" s="66">
        <v>0.10741779554812915</v>
      </c>
      <c r="CY46" s="66">
        <v>66.896421396033489</v>
      </c>
      <c r="CZ46" s="66">
        <v>32.996160808418374</v>
      </c>
      <c r="DA46" s="125">
        <v>23891.816406250156</v>
      </c>
      <c r="DB46" s="125">
        <v>23774.902343750156</v>
      </c>
      <c r="DC46" s="125">
        <v>0</v>
      </c>
      <c r="DD46" s="125">
        <v>276.54732479276561</v>
      </c>
      <c r="DE46" s="116"/>
      <c r="DF46" s="116"/>
      <c r="DG46" s="116"/>
    </row>
    <row r="47" spans="1:142" s="115" customFormat="1" ht="21.75" customHeight="1" x14ac:dyDescent="0.25">
      <c r="A47" s="67" t="s">
        <v>161</v>
      </c>
      <c r="B47" s="125" t="s">
        <v>108</v>
      </c>
      <c r="C47" s="126">
        <v>135.38267536000001</v>
      </c>
      <c r="D47" s="127">
        <v>499</v>
      </c>
      <c r="E47" s="128" t="s">
        <v>134</v>
      </c>
      <c r="F47" s="129">
        <v>1</v>
      </c>
      <c r="G47" s="128" t="s">
        <v>135</v>
      </c>
      <c r="H47" s="127">
        <v>18250</v>
      </c>
      <c r="I47" s="127">
        <v>18250</v>
      </c>
      <c r="J47" s="127">
        <v>250</v>
      </c>
      <c r="K47" s="127">
        <v>249</v>
      </c>
      <c r="L47" s="367">
        <v>0</v>
      </c>
      <c r="M47" s="367">
        <v>0</v>
      </c>
      <c r="N47" s="367">
        <v>0</v>
      </c>
      <c r="O47" s="142"/>
      <c r="P47" s="143"/>
      <c r="Q47" s="142"/>
      <c r="R47" s="143"/>
      <c r="S47" s="144">
        <v>137230.39155900004</v>
      </c>
      <c r="T47" s="145">
        <v>0</v>
      </c>
      <c r="U47" s="145">
        <v>0</v>
      </c>
      <c r="V47" s="146">
        <v>3.2000000000000001E-2</v>
      </c>
      <c r="W47" s="146">
        <v>0.41499999999999998</v>
      </c>
      <c r="X47" s="146">
        <v>0.55300000000000005</v>
      </c>
      <c r="Y47" s="146">
        <v>2.9000000000000001E-2</v>
      </c>
      <c r="Z47" s="146">
        <v>0.82399999999999995</v>
      </c>
      <c r="AA47" s="146">
        <v>0.14699999999999999</v>
      </c>
      <c r="AB47" s="63">
        <v>0</v>
      </c>
      <c r="AC47" s="63">
        <v>0</v>
      </c>
      <c r="AD47" s="63">
        <v>0</v>
      </c>
      <c r="AE47" s="63">
        <v>0</v>
      </c>
      <c r="AF47" s="63">
        <v>0</v>
      </c>
      <c r="AG47" s="63">
        <v>0</v>
      </c>
      <c r="AH47" s="63">
        <v>0</v>
      </c>
      <c r="AI47" s="63">
        <v>0</v>
      </c>
      <c r="AJ47" s="63">
        <v>0</v>
      </c>
      <c r="AK47" s="63">
        <v>0</v>
      </c>
      <c r="AL47" s="63">
        <v>0</v>
      </c>
      <c r="AM47" s="63">
        <v>0</v>
      </c>
      <c r="AN47" s="63">
        <v>0</v>
      </c>
      <c r="AO47" s="63">
        <v>0</v>
      </c>
      <c r="AP47" s="63">
        <v>0</v>
      </c>
      <c r="AQ47" s="63">
        <v>0</v>
      </c>
      <c r="AR47" s="63">
        <v>0</v>
      </c>
      <c r="AS47" s="63">
        <v>0</v>
      </c>
      <c r="AT47" s="63">
        <v>0</v>
      </c>
      <c r="AU47" s="63">
        <v>0</v>
      </c>
      <c r="AV47" s="63">
        <v>0</v>
      </c>
      <c r="AW47" s="63">
        <v>0</v>
      </c>
      <c r="AX47" s="63">
        <v>18250</v>
      </c>
      <c r="AY47" s="63">
        <v>18250</v>
      </c>
      <c r="AZ47" s="63">
        <v>0</v>
      </c>
      <c r="BA47" s="63">
        <v>137230.39155900004</v>
      </c>
      <c r="BB47" s="63">
        <v>137230.39155900004</v>
      </c>
      <c r="BC47" s="63">
        <v>0</v>
      </c>
      <c r="BD47" s="63">
        <v>22721.25</v>
      </c>
      <c r="BE47" s="63">
        <v>159951.64155900004</v>
      </c>
      <c r="BF47" s="63">
        <v>0</v>
      </c>
      <c r="BG47" s="63">
        <v>137230.39155900004</v>
      </c>
      <c r="BH47" s="63">
        <v>137230.39155900004</v>
      </c>
      <c r="BI47" s="63">
        <v>0</v>
      </c>
      <c r="BJ47" s="63">
        <v>40971.25</v>
      </c>
      <c r="BK47" s="63">
        <v>178201.64155900004</v>
      </c>
      <c r="BL47" s="63">
        <v>0</v>
      </c>
      <c r="BM47" s="63">
        <v>0</v>
      </c>
      <c r="BN47" s="63">
        <v>18250</v>
      </c>
      <c r="BO47" s="63">
        <v>18250</v>
      </c>
      <c r="BP47" s="63">
        <v>137230.39155900004</v>
      </c>
      <c r="BQ47" s="63">
        <v>0</v>
      </c>
      <c r="BR47" s="63">
        <v>22721.25</v>
      </c>
      <c r="BS47" s="63">
        <v>159951.64155900004</v>
      </c>
      <c r="BT47" s="63">
        <v>137230.39155900004</v>
      </c>
      <c r="BU47" s="63">
        <v>0</v>
      </c>
      <c r="BV47" s="63">
        <v>40971.25</v>
      </c>
      <c r="BW47" s="63">
        <v>178201.64155900004</v>
      </c>
      <c r="BX47" s="135"/>
      <c r="BY47" s="136">
        <v>1</v>
      </c>
      <c r="BZ47" s="136">
        <v>1</v>
      </c>
      <c r="CA47" s="136">
        <v>1</v>
      </c>
      <c r="CB47" s="136">
        <v>1</v>
      </c>
      <c r="CC47" s="136">
        <v>0</v>
      </c>
      <c r="CD47" s="136">
        <v>0.22991510988093228</v>
      </c>
      <c r="CE47" s="136">
        <v>0.77008489011906778</v>
      </c>
      <c r="CF47" s="136">
        <v>0</v>
      </c>
      <c r="CG47" s="137">
        <v>0</v>
      </c>
      <c r="CH47" s="137">
        <v>0</v>
      </c>
      <c r="CI47" s="137">
        <v>0</v>
      </c>
      <c r="CJ47" s="137">
        <v>0</v>
      </c>
      <c r="CK47" s="137">
        <v>0</v>
      </c>
      <c r="CL47" s="137">
        <v>0</v>
      </c>
      <c r="CM47" s="137">
        <v>0</v>
      </c>
      <c r="CN47" s="138"/>
      <c r="CO47" s="57" t="s">
        <v>161</v>
      </c>
      <c r="CP47" s="63">
        <v>499</v>
      </c>
      <c r="CQ47" s="63">
        <v>249</v>
      </c>
      <c r="CR47" s="63">
        <v>135.38267536000001</v>
      </c>
      <c r="CS47" s="64">
        <v>0.17820164155900003</v>
      </c>
      <c r="CT47" s="65">
        <v>100</v>
      </c>
      <c r="CU47" s="65">
        <v>178201.64155900004</v>
      </c>
      <c r="CV47" s="65">
        <v>10.241207567079389</v>
      </c>
      <c r="CW47" s="65">
        <v>89.758792432920615</v>
      </c>
      <c r="CX47" s="66">
        <v>77.008489011906775</v>
      </c>
      <c r="CY47" s="66">
        <v>0</v>
      </c>
      <c r="CZ47" s="66">
        <v>22.991510988093228</v>
      </c>
      <c r="DA47" s="125">
        <v>715.6692432088355</v>
      </c>
      <c r="DB47" s="125">
        <v>73.293172690763058</v>
      </c>
      <c r="DC47" s="125">
        <v>0</v>
      </c>
      <c r="DD47" s="125">
        <v>357.1175181543087</v>
      </c>
      <c r="DE47" s="116"/>
      <c r="DF47" s="116"/>
      <c r="DG47" s="116"/>
    </row>
    <row r="48" spans="1:142" s="115" customFormat="1" ht="21.75" customHeight="1" x14ac:dyDescent="0.25">
      <c r="A48" s="67" t="s">
        <v>107</v>
      </c>
      <c r="B48" s="125" t="s">
        <v>107</v>
      </c>
      <c r="C48" s="126">
        <v>176.268706267</v>
      </c>
      <c r="D48" s="127">
        <v>4059</v>
      </c>
      <c r="E48" s="128" t="s">
        <v>138</v>
      </c>
      <c r="F48" s="129">
        <v>0</v>
      </c>
      <c r="G48" s="128" t="s">
        <v>135</v>
      </c>
      <c r="H48" s="127">
        <v>342598.37433149997</v>
      </c>
      <c r="I48" s="127">
        <v>227577.5</v>
      </c>
      <c r="J48" s="147">
        <v>2494</v>
      </c>
      <c r="K48" s="147">
        <v>1565</v>
      </c>
      <c r="L48" s="367">
        <v>0</v>
      </c>
      <c r="M48" s="367">
        <v>0</v>
      </c>
      <c r="N48" s="367">
        <v>0</v>
      </c>
      <c r="O48" s="142">
        <v>37619.93169398907</v>
      </c>
      <c r="P48" s="143" t="s">
        <v>140</v>
      </c>
      <c r="Q48" s="142">
        <v>5953.6885245901649</v>
      </c>
      <c r="R48" s="143" t="s">
        <v>140</v>
      </c>
      <c r="S48" s="144">
        <v>149813.68121099821</v>
      </c>
      <c r="T48" s="145">
        <v>2576.7999999999997</v>
      </c>
      <c r="U48" s="145">
        <v>27479.775000000001</v>
      </c>
      <c r="V48" s="146">
        <v>3.2000000000000001E-2</v>
      </c>
      <c r="W48" s="146">
        <v>0.41499999999999998</v>
      </c>
      <c r="X48" s="146">
        <v>0.55300000000000005</v>
      </c>
      <c r="Y48" s="146">
        <v>2.9000000000000001E-2</v>
      </c>
      <c r="Z48" s="146">
        <v>0.82399999999999995</v>
      </c>
      <c r="AA48" s="146">
        <v>0.14699999999999999</v>
      </c>
      <c r="AB48" s="63">
        <v>879.37107500000002</v>
      </c>
      <c r="AC48" s="63">
        <v>5953.6885245901649</v>
      </c>
      <c r="AD48" s="63">
        <v>6833.0595995901649</v>
      </c>
      <c r="AE48" s="63">
        <v>108187.81473190981</v>
      </c>
      <c r="AF48" s="63">
        <v>227577.5</v>
      </c>
      <c r="AG48" s="63">
        <v>342598.37433149997</v>
      </c>
      <c r="AH48" s="63">
        <v>0</v>
      </c>
      <c r="AI48" s="63">
        <v>0</v>
      </c>
      <c r="AJ48" s="63">
        <v>0</v>
      </c>
      <c r="AK48" s="63">
        <v>0</v>
      </c>
      <c r="AL48" s="63">
        <v>0</v>
      </c>
      <c r="AM48" s="63">
        <v>0</v>
      </c>
      <c r="AN48" s="63">
        <v>879.37107500000002</v>
      </c>
      <c r="AO48" s="63">
        <v>5953.6885245901649</v>
      </c>
      <c r="AP48" s="63">
        <v>6833.0595995901649</v>
      </c>
      <c r="AQ48" s="63">
        <v>108187.81473190981</v>
      </c>
      <c r="AR48" s="63">
        <v>227577.5</v>
      </c>
      <c r="AS48" s="63">
        <v>342598.37433149997</v>
      </c>
      <c r="AT48" s="63">
        <v>0</v>
      </c>
      <c r="AU48" s="63">
        <v>0</v>
      </c>
      <c r="AV48" s="63">
        <v>0</v>
      </c>
      <c r="AW48" s="63">
        <v>0</v>
      </c>
      <c r="AX48" s="63">
        <v>0</v>
      </c>
      <c r="AY48" s="63">
        <v>0</v>
      </c>
      <c r="AZ48" s="63">
        <v>0</v>
      </c>
      <c r="BA48" s="63">
        <v>143859.99268640805</v>
      </c>
      <c r="BB48" s="63">
        <v>143859.99268640805</v>
      </c>
      <c r="BC48" s="63">
        <v>0</v>
      </c>
      <c r="BD48" s="63">
        <v>142806.25</v>
      </c>
      <c r="BE48" s="63">
        <v>286666.24268640805</v>
      </c>
      <c r="BF48" s="63">
        <v>0</v>
      </c>
      <c r="BG48" s="63">
        <v>143859.99268640805</v>
      </c>
      <c r="BH48" s="63">
        <v>143859.99268640805</v>
      </c>
      <c r="BI48" s="63">
        <v>0</v>
      </c>
      <c r="BJ48" s="63">
        <v>142806.25</v>
      </c>
      <c r="BK48" s="63">
        <v>286666.24268640805</v>
      </c>
      <c r="BL48" s="63">
        <v>6833.0595995901649</v>
      </c>
      <c r="BM48" s="63">
        <v>108187.81473190981</v>
      </c>
      <c r="BN48" s="63">
        <v>227577.5</v>
      </c>
      <c r="BO48" s="63">
        <v>342598.37433149997</v>
      </c>
      <c r="BP48" s="63">
        <v>143859.99268640805</v>
      </c>
      <c r="BQ48" s="63">
        <v>0</v>
      </c>
      <c r="BR48" s="63">
        <v>142806.25</v>
      </c>
      <c r="BS48" s="63">
        <v>286666.24268640805</v>
      </c>
      <c r="BT48" s="63">
        <v>150693.05228599822</v>
      </c>
      <c r="BU48" s="63">
        <v>108187.81473190981</v>
      </c>
      <c r="BV48" s="63">
        <v>370383.75</v>
      </c>
      <c r="BW48" s="63">
        <v>629264.61701790802</v>
      </c>
      <c r="BX48" s="135"/>
      <c r="BY48" s="136">
        <v>0.38556294653855627</v>
      </c>
      <c r="BZ48" s="136">
        <v>0.45555754277893862</v>
      </c>
      <c r="CA48" s="136">
        <v>0.38556294653855627</v>
      </c>
      <c r="CB48" s="136">
        <v>0.95465577545923086</v>
      </c>
      <c r="CC48" s="136">
        <v>0</v>
      </c>
      <c r="CD48" s="136">
        <v>0.49816207399145918</v>
      </c>
      <c r="CE48" s="136">
        <v>0.50183792600854082</v>
      </c>
      <c r="CF48" s="136">
        <v>0</v>
      </c>
      <c r="CG48" s="137">
        <v>0.54444245722106144</v>
      </c>
      <c r="CH48" s="137">
        <v>0.61443705346144373</v>
      </c>
      <c r="CI48" s="137">
        <v>4.5344224540769126E-2</v>
      </c>
      <c r="CJ48" s="137">
        <v>1</v>
      </c>
      <c r="CK48" s="137">
        <v>0.66426905978192075</v>
      </c>
      <c r="CL48" s="137">
        <v>1.9944810342206881E-2</v>
      </c>
      <c r="CM48" s="137">
        <v>0.3157861298758724</v>
      </c>
      <c r="CN48" s="138"/>
      <c r="CO48" s="57" t="s">
        <v>107</v>
      </c>
      <c r="CP48" s="63">
        <v>4059</v>
      </c>
      <c r="CQ48" s="63">
        <v>1565</v>
      </c>
      <c r="CR48" s="63">
        <v>176.268706267</v>
      </c>
      <c r="CS48" s="64">
        <v>0.62926461701790803</v>
      </c>
      <c r="CT48" s="65">
        <v>38.55629465385563</v>
      </c>
      <c r="CU48" s="65">
        <v>242621.11988988076</v>
      </c>
      <c r="CV48" s="65">
        <v>54.444245722106146</v>
      </c>
      <c r="CW48" s="65">
        <v>45.555754277893861</v>
      </c>
      <c r="CX48" s="66">
        <v>50.183792600854083</v>
      </c>
      <c r="CY48" s="66">
        <v>0</v>
      </c>
      <c r="CZ48" s="66">
        <v>49.816207399145917</v>
      </c>
      <c r="DA48" s="125">
        <v>402.08601726383898</v>
      </c>
      <c r="DB48" s="125">
        <v>218.91269925335462</v>
      </c>
      <c r="DC48" s="125">
        <v>155.02946957819856</v>
      </c>
      <c r="DD48" s="125">
        <v>70.624844219366352</v>
      </c>
      <c r="DE48" s="116"/>
      <c r="DF48" s="116"/>
      <c r="DG48" s="116"/>
    </row>
    <row r="49" spans="1:142" s="115" customFormat="1" ht="21.75" customHeight="1" x14ac:dyDescent="0.25">
      <c r="A49" s="67" t="s">
        <v>108</v>
      </c>
      <c r="B49" s="125" t="s">
        <v>108</v>
      </c>
      <c r="C49" s="126">
        <v>99.930552000299997</v>
      </c>
      <c r="D49" s="127">
        <v>875</v>
      </c>
      <c r="E49" s="128" t="s">
        <v>134</v>
      </c>
      <c r="F49" s="129">
        <v>1</v>
      </c>
      <c r="G49" s="128" t="s">
        <v>135</v>
      </c>
      <c r="H49" s="127">
        <v>132130</v>
      </c>
      <c r="I49" s="127">
        <v>56840.537499999999</v>
      </c>
      <c r="J49" s="127">
        <v>622.91</v>
      </c>
      <c r="K49" s="127">
        <v>252.09000000000003</v>
      </c>
      <c r="L49" s="367">
        <v>322833.59999999998</v>
      </c>
      <c r="M49" s="367">
        <v>0</v>
      </c>
      <c r="N49" s="367">
        <v>322833.59999999998</v>
      </c>
      <c r="O49" s="142"/>
      <c r="P49" s="143"/>
      <c r="Q49" s="142"/>
      <c r="R49" s="143"/>
      <c r="S49" s="144">
        <v>111937.17574999995</v>
      </c>
      <c r="T49" s="145">
        <v>340.8</v>
      </c>
      <c r="U49" s="145">
        <v>3353.4</v>
      </c>
      <c r="V49" s="146">
        <v>3.2000000000000001E-2</v>
      </c>
      <c r="W49" s="146">
        <v>0.41499999999999998</v>
      </c>
      <c r="X49" s="146">
        <v>0.55300000000000005</v>
      </c>
      <c r="Y49" s="146">
        <v>2.9000000000000001E-2</v>
      </c>
      <c r="Z49" s="146">
        <v>0.82399999999999995</v>
      </c>
      <c r="AA49" s="146">
        <v>0.14699999999999999</v>
      </c>
      <c r="AB49" s="63">
        <v>0</v>
      </c>
      <c r="AC49" s="63">
        <v>0</v>
      </c>
      <c r="AD49" s="63">
        <v>0</v>
      </c>
      <c r="AE49" s="63">
        <v>0</v>
      </c>
      <c r="AF49" s="63">
        <v>0</v>
      </c>
      <c r="AG49" s="63">
        <v>0</v>
      </c>
      <c r="AH49" s="63">
        <v>2904.6335999999997</v>
      </c>
      <c r="AI49" s="63">
        <v>0</v>
      </c>
      <c r="AJ49" s="63">
        <v>2904.6335999999997</v>
      </c>
      <c r="AK49" s="63">
        <v>0</v>
      </c>
      <c r="AL49" s="63">
        <v>0</v>
      </c>
      <c r="AM49" s="63">
        <v>2904.6335999999997</v>
      </c>
      <c r="AN49" s="63">
        <v>2904.6335999999997</v>
      </c>
      <c r="AO49" s="63">
        <v>0</v>
      </c>
      <c r="AP49" s="63">
        <v>2904.6335999999997</v>
      </c>
      <c r="AQ49" s="63">
        <v>0</v>
      </c>
      <c r="AR49" s="63">
        <v>0</v>
      </c>
      <c r="AS49" s="63">
        <v>2904.6335999999997</v>
      </c>
      <c r="AT49" s="63">
        <v>108.1542</v>
      </c>
      <c r="AU49" s="63">
        <v>0</v>
      </c>
      <c r="AV49" s="63">
        <v>108.1542</v>
      </c>
      <c r="AW49" s="63">
        <v>75181.30829999999</v>
      </c>
      <c r="AX49" s="63">
        <v>56840.537499999999</v>
      </c>
      <c r="AY49" s="63">
        <v>132130</v>
      </c>
      <c r="AZ49" s="63">
        <v>681.41219999999998</v>
      </c>
      <c r="BA49" s="63">
        <v>111937.17574999995</v>
      </c>
      <c r="BB49" s="63">
        <v>112618.58794999996</v>
      </c>
      <c r="BC49" s="63">
        <v>322833.59999999998</v>
      </c>
      <c r="BD49" s="63">
        <v>23003.212500000001</v>
      </c>
      <c r="BE49" s="63">
        <v>458455.40044999996</v>
      </c>
      <c r="BF49" s="63">
        <v>789.56639999999993</v>
      </c>
      <c r="BG49" s="63">
        <v>111937.17574999995</v>
      </c>
      <c r="BH49" s="63">
        <v>112726.74214999996</v>
      </c>
      <c r="BI49" s="63">
        <v>398014.90829999995</v>
      </c>
      <c r="BJ49" s="63">
        <v>79843.75</v>
      </c>
      <c r="BK49" s="63">
        <v>590585.40044999996</v>
      </c>
      <c r="BL49" s="63">
        <v>108.1542</v>
      </c>
      <c r="BM49" s="63">
        <v>75181.30829999999</v>
      </c>
      <c r="BN49" s="63">
        <v>56840.537499999999</v>
      </c>
      <c r="BO49" s="63">
        <v>132130</v>
      </c>
      <c r="BP49" s="63">
        <v>115523.22154999996</v>
      </c>
      <c r="BQ49" s="63">
        <v>322833.59999999998</v>
      </c>
      <c r="BR49" s="63">
        <v>23003.212500000001</v>
      </c>
      <c r="BS49" s="63">
        <v>461360.03404999996</v>
      </c>
      <c r="BT49" s="63">
        <v>115631.37574999996</v>
      </c>
      <c r="BU49" s="63">
        <v>398014.90829999995</v>
      </c>
      <c r="BV49" s="63">
        <v>79843.75</v>
      </c>
      <c r="BW49" s="63">
        <v>593490.0340499999</v>
      </c>
      <c r="BX49" s="135"/>
      <c r="BY49" s="136">
        <v>1</v>
      </c>
      <c r="BZ49" s="136">
        <v>0.99510584267072089</v>
      </c>
      <c r="CA49" s="136">
        <v>1</v>
      </c>
      <c r="CB49" s="136">
        <v>0.97488022968541044</v>
      </c>
      <c r="CC49" s="136">
        <v>1</v>
      </c>
      <c r="CD49" s="136">
        <v>0.13519424953472028</v>
      </c>
      <c r="CE49" s="136">
        <v>0.19087288995648583</v>
      </c>
      <c r="CF49" s="136">
        <v>0.67393286050879375</v>
      </c>
      <c r="CG49" s="137">
        <v>4.894157329279252E-3</v>
      </c>
      <c r="CH49" s="137">
        <v>0</v>
      </c>
      <c r="CI49" s="137">
        <v>2.5119770314589555E-2</v>
      </c>
      <c r="CJ49" s="137">
        <v>0</v>
      </c>
      <c r="CK49" s="137">
        <v>0</v>
      </c>
      <c r="CL49" s="137">
        <v>1</v>
      </c>
      <c r="CM49" s="137">
        <v>0</v>
      </c>
      <c r="CN49" s="138"/>
      <c r="CO49" s="57" t="s">
        <v>108</v>
      </c>
      <c r="CP49" s="63">
        <v>875</v>
      </c>
      <c r="CQ49" s="63">
        <v>252.09000000000003</v>
      </c>
      <c r="CR49" s="63">
        <v>99.930552000299997</v>
      </c>
      <c r="CS49" s="64">
        <v>0.59349003404999989</v>
      </c>
      <c r="CT49" s="65">
        <v>100</v>
      </c>
      <c r="CU49" s="65">
        <v>593490.0340499999</v>
      </c>
      <c r="CV49" s="65">
        <v>22.263221354929847</v>
      </c>
      <c r="CW49" s="65">
        <v>77.73677864507016</v>
      </c>
      <c r="CX49" s="66">
        <v>19.087288995648581</v>
      </c>
      <c r="CY49" s="66">
        <v>67.393286050879368</v>
      </c>
      <c r="CZ49" s="66">
        <v>13.519424953472029</v>
      </c>
      <c r="DA49" s="125">
        <v>2354.2783690348679</v>
      </c>
      <c r="DB49" s="125">
        <v>524.13820460946476</v>
      </c>
      <c r="DC49" s="125">
        <v>0</v>
      </c>
      <c r="DD49" s="125">
        <v>674.95474337142855</v>
      </c>
      <c r="DE49" s="116"/>
      <c r="DF49" s="116"/>
      <c r="DG49" s="116"/>
    </row>
    <row r="50" spans="1:142" s="115" customFormat="1" ht="21.75" customHeight="1" x14ac:dyDescent="0.25">
      <c r="A50" s="67" t="s">
        <v>109</v>
      </c>
      <c r="B50" s="125" t="s">
        <v>109</v>
      </c>
      <c r="C50" s="126">
        <v>145.010705073</v>
      </c>
      <c r="D50" s="127">
        <v>11569</v>
      </c>
      <c r="E50" s="128" t="s">
        <v>138</v>
      </c>
      <c r="F50" s="129">
        <v>0</v>
      </c>
      <c r="G50" s="128" t="s">
        <v>135</v>
      </c>
      <c r="H50" s="127">
        <v>1891936</v>
      </c>
      <c r="I50" s="127">
        <v>907066.06250000012</v>
      </c>
      <c r="J50" s="147">
        <v>9940.4500000000007</v>
      </c>
      <c r="K50" s="147">
        <v>1628.5499999999993</v>
      </c>
      <c r="L50" s="367">
        <v>0</v>
      </c>
      <c r="M50" s="367">
        <v>744684</v>
      </c>
      <c r="N50" s="367">
        <v>744684</v>
      </c>
      <c r="O50" s="142">
        <v>26945.999998449999</v>
      </c>
      <c r="P50" s="143" t="s">
        <v>140</v>
      </c>
      <c r="Q50" s="142">
        <v>6904.9999929999994</v>
      </c>
      <c r="R50" s="143" t="s">
        <v>140</v>
      </c>
      <c r="S50" s="144">
        <v>145226.59856050005</v>
      </c>
      <c r="T50" s="145">
        <v>1146.4000000000001</v>
      </c>
      <c r="U50" s="145">
        <v>1605.5</v>
      </c>
      <c r="V50" s="146">
        <v>3.2000000000000001E-2</v>
      </c>
      <c r="W50" s="146">
        <v>0.41499999999999998</v>
      </c>
      <c r="X50" s="146">
        <v>0.55300000000000005</v>
      </c>
      <c r="Y50" s="146">
        <v>2.9000000000000001E-2</v>
      </c>
      <c r="Z50" s="146">
        <v>0.82399999999999995</v>
      </c>
      <c r="AA50" s="146">
        <v>0.14699999999999999</v>
      </c>
      <c r="AB50" s="63">
        <v>83.24430000000001</v>
      </c>
      <c r="AC50" s="63">
        <v>6904.9999929999994</v>
      </c>
      <c r="AD50" s="63">
        <v>6988.2442929999997</v>
      </c>
      <c r="AE50" s="63">
        <v>977881.69320699992</v>
      </c>
      <c r="AF50" s="63">
        <v>907066.06250000012</v>
      </c>
      <c r="AG50" s="63">
        <v>1891936</v>
      </c>
      <c r="AH50" s="63">
        <v>0</v>
      </c>
      <c r="AI50" s="63">
        <v>0</v>
      </c>
      <c r="AJ50" s="63">
        <v>0</v>
      </c>
      <c r="AK50" s="63">
        <v>744684</v>
      </c>
      <c r="AL50" s="63">
        <v>0</v>
      </c>
      <c r="AM50" s="63">
        <v>744684</v>
      </c>
      <c r="AN50" s="63">
        <v>83.24430000000001</v>
      </c>
      <c r="AO50" s="63">
        <v>6904.9999929999994</v>
      </c>
      <c r="AP50" s="63">
        <v>6988.2442929999997</v>
      </c>
      <c r="AQ50" s="63">
        <v>1722565.6932069999</v>
      </c>
      <c r="AR50" s="63">
        <v>907066.06250000012</v>
      </c>
      <c r="AS50" s="63">
        <v>2636620</v>
      </c>
      <c r="AT50" s="63">
        <v>0</v>
      </c>
      <c r="AU50" s="63">
        <v>0</v>
      </c>
      <c r="AV50" s="63">
        <v>0</v>
      </c>
      <c r="AW50" s="63">
        <v>0</v>
      </c>
      <c r="AX50" s="63">
        <v>0</v>
      </c>
      <c r="AY50" s="63">
        <v>0</v>
      </c>
      <c r="AZ50" s="63">
        <v>0</v>
      </c>
      <c r="BA50" s="63">
        <v>138321.59856750004</v>
      </c>
      <c r="BB50" s="63">
        <v>138321.59856750004</v>
      </c>
      <c r="BC50" s="63">
        <v>0</v>
      </c>
      <c r="BD50" s="63">
        <v>148605.18749999994</v>
      </c>
      <c r="BE50" s="63">
        <v>286926.78606750001</v>
      </c>
      <c r="BF50" s="63">
        <v>0</v>
      </c>
      <c r="BG50" s="63">
        <v>138321.59856750004</v>
      </c>
      <c r="BH50" s="63">
        <v>138321.59856750004</v>
      </c>
      <c r="BI50" s="63">
        <v>0</v>
      </c>
      <c r="BJ50" s="63">
        <v>148605.18749999994</v>
      </c>
      <c r="BK50" s="63">
        <v>286926.78606750001</v>
      </c>
      <c r="BL50" s="63">
        <v>6988.2442929999997</v>
      </c>
      <c r="BM50" s="63">
        <v>977881.69320699992</v>
      </c>
      <c r="BN50" s="63">
        <v>907066.06250000012</v>
      </c>
      <c r="BO50" s="63">
        <v>1891936</v>
      </c>
      <c r="BP50" s="63">
        <v>138321.59856750004</v>
      </c>
      <c r="BQ50" s="63">
        <v>744684</v>
      </c>
      <c r="BR50" s="63">
        <v>148605.18749999994</v>
      </c>
      <c r="BS50" s="63">
        <v>1031610.7860675</v>
      </c>
      <c r="BT50" s="63">
        <v>145309.84286050004</v>
      </c>
      <c r="BU50" s="63">
        <v>1722565.6932069999</v>
      </c>
      <c r="BV50" s="63">
        <v>1055671.25</v>
      </c>
      <c r="BW50" s="63">
        <v>2923546.7860674998</v>
      </c>
      <c r="BX50" s="135"/>
      <c r="BY50" s="136">
        <v>0.14076843288097496</v>
      </c>
      <c r="BZ50" s="136">
        <v>9.8143387831138115E-2</v>
      </c>
      <c r="CA50" s="136">
        <v>0.14076843288097496</v>
      </c>
      <c r="CB50" s="136">
        <v>0.95190797708240016</v>
      </c>
      <c r="CC50" s="136">
        <v>0</v>
      </c>
      <c r="CD50" s="136">
        <v>0.51792023162675482</v>
      </c>
      <c r="CE50" s="136">
        <v>0.48207976837324507</v>
      </c>
      <c r="CF50" s="136">
        <v>0</v>
      </c>
      <c r="CG50" s="137">
        <v>0.90185661216886193</v>
      </c>
      <c r="CH50" s="137">
        <v>0.85923156711902504</v>
      </c>
      <c r="CI50" s="137">
        <v>4.8092022917599841E-2</v>
      </c>
      <c r="CJ50" s="137">
        <v>1</v>
      </c>
      <c r="CK50" s="137">
        <v>0.34402608737702062</v>
      </c>
      <c r="CL50" s="137">
        <v>2.6504556185570917E-3</v>
      </c>
      <c r="CM50" s="137">
        <v>0.65332345700442229</v>
      </c>
      <c r="CN50" s="138"/>
      <c r="CO50" s="57" t="s">
        <v>109</v>
      </c>
      <c r="CP50" s="63">
        <v>11569</v>
      </c>
      <c r="CQ50" s="63">
        <v>1628.5499999999993</v>
      </c>
      <c r="CR50" s="63">
        <v>145.010705073</v>
      </c>
      <c r="CS50" s="64">
        <v>2.9235467860675</v>
      </c>
      <c r="CT50" s="65">
        <v>14.076843288097496</v>
      </c>
      <c r="CU50" s="65">
        <v>411543.09952893294</v>
      </c>
      <c r="CV50" s="65">
        <v>64.713724063395858</v>
      </c>
      <c r="CW50" s="65">
        <v>35.286275936604142</v>
      </c>
      <c r="CX50" s="66">
        <v>48.207976837324509</v>
      </c>
      <c r="CY50" s="66">
        <v>0</v>
      </c>
      <c r="CZ50" s="66">
        <v>51.792023162675484</v>
      </c>
      <c r="DA50" s="125">
        <v>1795.1839280755894</v>
      </c>
      <c r="DB50" s="125">
        <v>1161.7303736452677</v>
      </c>
      <c r="DC50" s="125">
        <v>252.70522828831358</v>
      </c>
      <c r="DD50" s="125">
        <v>24.801347226856254</v>
      </c>
      <c r="DE50" s="116"/>
      <c r="DF50" s="116"/>
      <c r="DG50" s="116"/>
    </row>
    <row r="51" spans="1:142" s="115" customFormat="1" ht="21.75" customHeight="1" x14ac:dyDescent="0.25">
      <c r="A51" s="67" t="s">
        <v>162</v>
      </c>
      <c r="B51" s="125" t="s">
        <v>103</v>
      </c>
      <c r="C51" s="126">
        <v>96.557678640399999</v>
      </c>
      <c r="D51" s="127">
        <v>787</v>
      </c>
      <c r="E51" s="128" t="s">
        <v>134</v>
      </c>
      <c r="F51" s="129">
        <v>1</v>
      </c>
      <c r="G51" s="128" t="s">
        <v>135</v>
      </c>
      <c r="H51" s="127">
        <v>75217.42774566474</v>
      </c>
      <c r="I51" s="127">
        <v>48061.375000000007</v>
      </c>
      <c r="J51" s="127">
        <v>526.70000000000005</v>
      </c>
      <c r="K51" s="127">
        <v>260.29999999999995</v>
      </c>
      <c r="L51" s="367">
        <v>0</v>
      </c>
      <c r="M51" s="367">
        <v>5947032</v>
      </c>
      <c r="N51" s="367">
        <v>5947032</v>
      </c>
      <c r="O51" s="142"/>
      <c r="P51" s="143"/>
      <c r="Q51" s="142"/>
      <c r="R51" s="143"/>
      <c r="S51" s="144">
        <v>24778.626000001776</v>
      </c>
      <c r="T51" s="145">
        <v>0</v>
      </c>
      <c r="U51" s="145">
        <v>315</v>
      </c>
      <c r="V51" s="146">
        <v>3.2000000000000001E-2</v>
      </c>
      <c r="W51" s="146">
        <v>0.41499999999999998</v>
      </c>
      <c r="X51" s="146">
        <v>0.55300000000000005</v>
      </c>
      <c r="Y51" s="146">
        <v>2.9000000000000001E-2</v>
      </c>
      <c r="Z51" s="146">
        <v>0.82399999999999995</v>
      </c>
      <c r="AA51" s="146">
        <v>0.14699999999999999</v>
      </c>
      <c r="AB51" s="63">
        <v>0</v>
      </c>
      <c r="AC51" s="63">
        <v>0</v>
      </c>
      <c r="AD51" s="63">
        <v>0</v>
      </c>
      <c r="AE51" s="63">
        <v>0</v>
      </c>
      <c r="AF51" s="63">
        <v>0</v>
      </c>
      <c r="AG51" s="63">
        <v>0</v>
      </c>
      <c r="AH51" s="63">
        <v>259.56</v>
      </c>
      <c r="AI51" s="63">
        <v>0</v>
      </c>
      <c r="AJ51" s="63">
        <v>259.56</v>
      </c>
      <c r="AK51" s="63">
        <v>5947032</v>
      </c>
      <c r="AL51" s="63">
        <v>0</v>
      </c>
      <c r="AM51" s="63">
        <v>5947291.5599999996</v>
      </c>
      <c r="AN51" s="63">
        <v>259.56</v>
      </c>
      <c r="AO51" s="63">
        <v>0</v>
      </c>
      <c r="AP51" s="63">
        <v>259.56</v>
      </c>
      <c r="AQ51" s="63">
        <v>5947032</v>
      </c>
      <c r="AR51" s="63">
        <v>0</v>
      </c>
      <c r="AS51" s="63">
        <v>5947291.5599999996</v>
      </c>
      <c r="AT51" s="63">
        <v>9.1349999999999998</v>
      </c>
      <c r="AU51" s="63">
        <v>0</v>
      </c>
      <c r="AV51" s="63">
        <v>9.1349999999999998</v>
      </c>
      <c r="AW51" s="63">
        <v>27146.917745664734</v>
      </c>
      <c r="AX51" s="63">
        <v>48061.375000000007</v>
      </c>
      <c r="AY51" s="63">
        <v>75217.42774566474</v>
      </c>
      <c r="AZ51" s="63">
        <v>46.305</v>
      </c>
      <c r="BA51" s="63">
        <v>24778.626000001776</v>
      </c>
      <c r="BB51" s="63">
        <v>24824.931000001776</v>
      </c>
      <c r="BC51" s="63">
        <v>0</v>
      </c>
      <c r="BD51" s="63">
        <v>23752.374999999996</v>
      </c>
      <c r="BE51" s="63">
        <v>48577.306000001772</v>
      </c>
      <c r="BF51" s="63">
        <v>55.44</v>
      </c>
      <c r="BG51" s="63">
        <v>24778.626000001776</v>
      </c>
      <c r="BH51" s="63">
        <v>24834.066000001774</v>
      </c>
      <c r="BI51" s="63">
        <v>27146.917745664734</v>
      </c>
      <c r="BJ51" s="63">
        <v>71813.75</v>
      </c>
      <c r="BK51" s="63">
        <v>123794.73374566651</v>
      </c>
      <c r="BL51" s="63">
        <v>9.1349999999999998</v>
      </c>
      <c r="BM51" s="63">
        <v>27146.917745664734</v>
      </c>
      <c r="BN51" s="63">
        <v>48061.375000000007</v>
      </c>
      <c r="BO51" s="63">
        <v>75217.42774566474</v>
      </c>
      <c r="BP51" s="63">
        <v>25084.491000001777</v>
      </c>
      <c r="BQ51" s="63">
        <v>5947032</v>
      </c>
      <c r="BR51" s="63">
        <v>23752.374999999996</v>
      </c>
      <c r="BS51" s="63">
        <v>5995868.8660000013</v>
      </c>
      <c r="BT51" s="63">
        <v>25093.626000001776</v>
      </c>
      <c r="BU51" s="63">
        <v>5974178.9177456647</v>
      </c>
      <c r="BV51" s="63">
        <v>71813.75</v>
      </c>
      <c r="BW51" s="63">
        <v>6071086.2937456658</v>
      </c>
      <c r="BX51" s="135"/>
      <c r="BY51" s="136">
        <v>1</v>
      </c>
      <c r="BZ51" s="136">
        <v>2.0390870390558907E-2</v>
      </c>
      <c r="CA51" s="136">
        <v>1</v>
      </c>
      <c r="CB51" s="136">
        <v>0.98965633743007153</v>
      </c>
      <c r="CC51" s="136">
        <v>4.5440416364209806E-3</v>
      </c>
      <c r="CD51" s="136">
        <v>0.58010343273195875</v>
      </c>
      <c r="CE51" s="136">
        <v>0.2006068048986866</v>
      </c>
      <c r="CF51" s="136">
        <v>0.2192897623693546</v>
      </c>
      <c r="CG51" s="137">
        <v>0.97960912960944113</v>
      </c>
      <c r="CH51" s="137">
        <v>0</v>
      </c>
      <c r="CI51" s="137">
        <v>1.0343662569928381E-2</v>
      </c>
      <c r="CJ51" s="137">
        <v>0.99545595836357903</v>
      </c>
      <c r="CK51" s="137">
        <v>0</v>
      </c>
      <c r="CL51" s="137">
        <v>4.3643395885571824E-5</v>
      </c>
      <c r="CM51" s="137">
        <v>0.99995635660411453</v>
      </c>
      <c r="CN51" s="138"/>
      <c r="CO51" s="57" t="s">
        <v>162</v>
      </c>
      <c r="CP51" s="63">
        <v>787</v>
      </c>
      <c r="CQ51" s="63">
        <v>260.29999999999995</v>
      </c>
      <c r="CR51" s="63">
        <v>96.557678640399999</v>
      </c>
      <c r="CS51" s="64">
        <v>6.0710862937456662</v>
      </c>
      <c r="CT51" s="65">
        <v>100</v>
      </c>
      <c r="CU51" s="65">
        <v>6071086.2937456658</v>
      </c>
      <c r="CV51" s="65">
        <v>1.2389451262314044</v>
      </c>
      <c r="CW51" s="65">
        <v>98.7610548737686</v>
      </c>
      <c r="CX51" s="66">
        <v>20.060680489868659</v>
      </c>
      <c r="CY51" s="66">
        <v>21.928976236935462</v>
      </c>
      <c r="CZ51" s="66">
        <v>58.010343273195872</v>
      </c>
      <c r="DA51" s="125">
        <v>23323.420260259958</v>
      </c>
      <c r="DB51" s="125">
        <v>288.96437858495869</v>
      </c>
      <c r="DC51" s="125">
        <v>0</v>
      </c>
      <c r="DD51" s="125">
        <v>157.29953461965249</v>
      </c>
      <c r="DE51" s="116"/>
      <c r="DF51" s="116"/>
      <c r="DG51" s="116"/>
    </row>
    <row r="52" spans="1:142" s="115" customFormat="1" ht="21.75" customHeight="1" x14ac:dyDescent="0.25">
      <c r="A52" s="67" t="s">
        <v>163</v>
      </c>
      <c r="B52" s="125" t="s">
        <v>101</v>
      </c>
      <c r="C52" s="126">
        <v>25.0109017885</v>
      </c>
      <c r="D52" s="127">
        <v>1288</v>
      </c>
      <c r="E52" s="128" t="s">
        <v>134</v>
      </c>
      <c r="F52" s="129">
        <v>1</v>
      </c>
      <c r="G52" s="128" t="s">
        <v>135</v>
      </c>
      <c r="H52" s="127">
        <v>110375.99999999999</v>
      </c>
      <c r="I52" s="127">
        <v>83220</v>
      </c>
      <c r="J52" s="127">
        <v>912</v>
      </c>
      <c r="K52" s="127">
        <v>376</v>
      </c>
      <c r="L52" s="367">
        <v>0</v>
      </c>
      <c r="M52" s="367">
        <v>0</v>
      </c>
      <c r="N52" s="367">
        <v>0</v>
      </c>
      <c r="O52" s="142"/>
      <c r="P52" s="143"/>
      <c r="Q52" s="142"/>
      <c r="R52" s="143"/>
      <c r="S52" s="144">
        <v>1658.9250000000002</v>
      </c>
      <c r="T52" s="145">
        <v>1465.8000000000002</v>
      </c>
      <c r="U52" s="145">
        <v>99572.94</v>
      </c>
      <c r="V52" s="146">
        <v>3.2000000000000001E-2</v>
      </c>
      <c r="W52" s="146">
        <v>0.41499999999999998</v>
      </c>
      <c r="X52" s="146">
        <v>0.55300000000000005</v>
      </c>
      <c r="Y52" s="146">
        <v>2.9000000000000001E-2</v>
      </c>
      <c r="Z52" s="146">
        <v>0.82399999999999995</v>
      </c>
      <c r="AA52" s="146">
        <v>0.14699999999999999</v>
      </c>
      <c r="AB52" s="63">
        <v>0</v>
      </c>
      <c r="AC52" s="63">
        <v>0</v>
      </c>
      <c r="AD52" s="63">
        <v>0</v>
      </c>
      <c r="AE52" s="63">
        <v>0</v>
      </c>
      <c r="AF52" s="63">
        <v>0</v>
      </c>
      <c r="AG52" s="63">
        <v>0</v>
      </c>
      <c r="AH52" s="63">
        <v>82656.40956</v>
      </c>
      <c r="AI52" s="63">
        <v>0</v>
      </c>
      <c r="AJ52" s="63">
        <v>82656.40956</v>
      </c>
      <c r="AK52" s="63">
        <v>0</v>
      </c>
      <c r="AL52" s="63">
        <v>0</v>
      </c>
      <c r="AM52" s="63">
        <v>82656.40956</v>
      </c>
      <c r="AN52" s="63">
        <v>82656.40956</v>
      </c>
      <c r="AO52" s="63">
        <v>0</v>
      </c>
      <c r="AP52" s="63">
        <v>82656.40956</v>
      </c>
      <c r="AQ52" s="63">
        <v>0</v>
      </c>
      <c r="AR52" s="63">
        <v>0</v>
      </c>
      <c r="AS52" s="63">
        <v>82656.40956</v>
      </c>
      <c r="AT52" s="63">
        <v>2934.5208600000001</v>
      </c>
      <c r="AU52" s="63">
        <v>0</v>
      </c>
      <c r="AV52" s="63">
        <v>2934.5208600000001</v>
      </c>
      <c r="AW52" s="63">
        <v>24221.479139999985</v>
      </c>
      <c r="AX52" s="63">
        <v>83220</v>
      </c>
      <c r="AY52" s="63">
        <v>110375.99999999999</v>
      </c>
      <c r="AZ52" s="63">
        <v>15447.809579999999</v>
      </c>
      <c r="BA52" s="63">
        <v>1658.9250000000002</v>
      </c>
      <c r="BB52" s="63">
        <v>17106.73458</v>
      </c>
      <c r="BC52" s="63">
        <v>0</v>
      </c>
      <c r="BD52" s="63">
        <v>34310</v>
      </c>
      <c r="BE52" s="63">
        <v>51416.734580000004</v>
      </c>
      <c r="BF52" s="63">
        <v>18382.330439999998</v>
      </c>
      <c r="BG52" s="63">
        <v>1658.9250000000002</v>
      </c>
      <c r="BH52" s="63">
        <v>20041.255440000001</v>
      </c>
      <c r="BI52" s="63">
        <v>24221.479139999985</v>
      </c>
      <c r="BJ52" s="63">
        <v>117530</v>
      </c>
      <c r="BK52" s="63">
        <v>161792.73457999999</v>
      </c>
      <c r="BL52" s="63">
        <v>2934.5208600000001</v>
      </c>
      <c r="BM52" s="63">
        <v>24221.479139999985</v>
      </c>
      <c r="BN52" s="63">
        <v>83220</v>
      </c>
      <c r="BO52" s="63">
        <v>110375.99999999999</v>
      </c>
      <c r="BP52" s="63">
        <v>99763.144140000004</v>
      </c>
      <c r="BQ52" s="63">
        <v>0</v>
      </c>
      <c r="BR52" s="63">
        <v>34310</v>
      </c>
      <c r="BS52" s="63">
        <v>134073.14413999999</v>
      </c>
      <c r="BT52" s="63">
        <v>102697.66500000001</v>
      </c>
      <c r="BU52" s="63">
        <v>24221.479139999985</v>
      </c>
      <c r="BV52" s="63">
        <v>117530</v>
      </c>
      <c r="BW52" s="63">
        <v>244449.14413999999</v>
      </c>
      <c r="BX52" s="135"/>
      <c r="BY52" s="136">
        <v>1</v>
      </c>
      <c r="BZ52" s="136">
        <v>0.66186664367022152</v>
      </c>
      <c r="CA52" s="136">
        <v>1</v>
      </c>
      <c r="CB52" s="136">
        <v>0.19514811208219776</v>
      </c>
      <c r="CC52" s="136">
        <v>1</v>
      </c>
      <c r="CD52" s="136">
        <v>0.72642322478260701</v>
      </c>
      <c r="CE52" s="136">
        <v>0.12386993453090075</v>
      </c>
      <c r="CF52" s="136">
        <v>0.14970684068649226</v>
      </c>
      <c r="CG52" s="137">
        <v>0.33813335632977848</v>
      </c>
      <c r="CH52" s="137">
        <v>0</v>
      </c>
      <c r="CI52" s="137">
        <v>0.80485188791780216</v>
      </c>
      <c r="CJ52" s="137">
        <v>0</v>
      </c>
      <c r="CK52" s="137">
        <v>0</v>
      </c>
      <c r="CL52" s="137">
        <v>1</v>
      </c>
      <c r="CM52" s="137">
        <v>0</v>
      </c>
      <c r="CN52" s="138"/>
      <c r="CO52" s="57" t="s">
        <v>163</v>
      </c>
      <c r="CP52" s="63">
        <v>1288</v>
      </c>
      <c r="CQ52" s="63">
        <v>376</v>
      </c>
      <c r="CR52" s="63">
        <v>25.0109017885</v>
      </c>
      <c r="CS52" s="64">
        <v>0.24444914413999999</v>
      </c>
      <c r="CT52" s="65">
        <v>100</v>
      </c>
      <c r="CU52" s="65">
        <v>244449.14413999999</v>
      </c>
      <c r="CV52" s="65">
        <v>45.152950069968689</v>
      </c>
      <c r="CW52" s="65">
        <v>54.847049930031311</v>
      </c>
      <c r="CX52" s="66">
        <v>12.386993453090076</v>
      </c>
      <c r="CY52" s="66">
        <v>14.970684068649225</v>
      </c>
      <c r="CZ52" s="66">
        <v>72.642322478260695</v>
      </c>
      <c r="DA52" s="125">
        <v>650.13070249999998</v>
      </c>
      <c r="DB52" s="125">
        <v>293.55319148936167</v>
      </c>
      <c r="DC52" s="125">
        <v>0</v>
      </c>
      <c r="DD52" s="125">
        <v>125.61547715838509</v>
      </c>
      <c r="DE52" s="116"/>
      <c r="DF52" s="116"/>
      <c r="DG52" s="116"/>
      <c r="DN52" s="113"/>
      <c r="DO52" s="113"/>
      <c r="DP52" s="113"/>
      <c r="DQ52" s="113"/>
      <c r="DR52" s="113"/>
      <c r="DS52" s="113"/>
      <c r="DT52" s="113"/>
      <c r="DU52" s="113"/>
      <c r="DV52" s="113"/>
      <c r="DW52" s="113"/>
      <c r="DX52" s="113"/>
      <c r="DY52" s="113"/>
      <c r="DZ52" s="113"/>
      <c r="EA52" s="113"/>
      <c r="EB52" s="113"/>
      <c r="EC52" s="113"/>
      <c r="ED52" s="113"/>
      <c r="EE52" s="113"/>
      <c r="EF52" s="113"/>
      <c r="EG52" s="113"/>
      <c r="EH52" s="113"/>
      <c r="EI52" s="113"/>
      <c r="EJ52" s="113"/>
      <c r="EK52" s="113"/>
      <c r="EL52" s="113"/>
    </row>
    <row r="53" spans="1:142" s="115" customFormat="1" ht="21.75" customHeight="1" x14ac:dyDescent="0.25">
      <c r="A53" s="67" t="s">
        <v>164</v>
      </c>
      <c r="B53" s="125" t="s">
        <v>109</v>
      </c>
      <c r="C53" s="126">
        <v>163.12179778399999</v>
      </c>
      <c r="D53" s="127">
        <v>388</v>
      </c>
      <c r="E53" s="128" t="s">
        <v>134</v>
      </c>
      <c r="F53" s="129">
        <v>1</v>
      </c>
      <c r="G53" s="128" t="s">
        <v>135</v>
      </c>
      <c r="H53" s="127">
        <v>22447.5</v>
      </c>
      <c r="I53" s="127">
        <v>22192</v>
      </c>
      <c r="J53" s="127">
        <v>304</v>
      </c>
      <c r="K53" s="127">
        <v>84</v>
      </c>
      <c r="L53" s="367">
        <v>0</v>
      </c>
      <c r="M53" s="367">
        <v>0</v>
      </c>
      <c r="N53" s="367">
        <v>0</v>
      </c>
      <c r="O53" s="142"/>
      <c r="P53" s="143"/>
      <c r="Q53" s="142"/>
      <c r="R53" s="143"/>
      <c r="S53" s="144">
        <v>706.27499999999998</v>
      </c>
      <c r="T53" s="145">
        <v>0</v>
      </c>
      <c r="U53" s="145">
        <v>0</v>
      </c>
      <c r="V53" s="146">
        <v>3.2000000000000001E-2</v>
      </c>
      <c r="W53" s="146">
        <v>0.41499999999999998</v>
      </c>
      <c r="X53" s="146">
        <v>0.55300000000000005</v>
      </c>
      <c r="Y53" s="146">
        <v>2.9000000000000001E-2</v>
      </c>
      <c r="Z53" s="146">
        <v>0.82399999999999995</v>
      </c>
      <c r="AA53" s="146">
        <v>0.14699999999999999</v>
      </c>
      <c r="AB53" s="63">
        <v>0</v>
      </c>
      <c r="AC53" s="63">
        <v>0</v>
      </c>
      <c r="AD53" s="63">
        <v>0</v>
      </c>
      <c r="AE53" s="63">
        <v>0</v>
      </c>
      <c r="AF53" s="63">
        <v>0</v>
      </c>
      <c r="AG53" s="63">
        <v>0</v>
      </c>
      <c r="AH53" s="63">
        <v>0</v>
      </c>
      <c r="AI53" s="63">
        <v>0</v>
      </c>
      <c r="AJ53" s="63">
        <v>0</v>
      </c>
      <c r="AK53" s="63">
        <v>0</v>
      </c>
      <c r="AL53" s="63">
        <v>0</v>
      </c>
      <c r="AM53" s="63">
        <v>0</v>
      </c>
      <c r="AN53" s="63">
        <v>0</v>
      </c>
      <c r="AO53" s="63">
        <v>0</v>
      </c>
      <c r="AP53" s="63">
        <v>0</v>
      </c>
      <c r="AQ53" s="63">
        <v>0</v>
      </c>
      <c r="AR53" s="63">
        <v>0</v>
      </c>
      <c r="AS53" s="63">
        <v>0</v>
      </c>
      <c r="AT53" s="63">
        <v>0</v>
      </c>
      <c r="AU53" s="63">
        <v>0</v>
      </c>
      <c r="AV53" s="63">
        <v>0</v>
      </c>
      <c r="AW53" s="63">
        <v>255.5</v>
      </c>
      <c r="AX53" s="63">
        <v>22192</v>
      </c>
      <c r="AY53" s="63">
        <v>22447.5</v>
      </c>
      <c r="AZ53" s="63">
        <v>0</v>
      </c>
      <c r="BA53" s="63">
        <v>706.27499999999998</v>
      </c>
      <c r="BB53" s="63">
        <v>706.27499999999998</v>
      </c>
      <c r="BC53" s="63">
        <v>0</v>
      </c>
      <c r="BD53" s="63">
        <v>7665</v>
      </c>
      <c r="BE53" s="63">
        <v>8371.2749999999996</v>
      </c>
      <c r="BF53" s="63">
        <v>0</v>
      </c>
      <c r="BG53" s="63">
        <v>706.27499999999998</v>
      </c>
      <c r="BH53" s="63">
        <v>706.27499999999998</v>
      </c>
      <c r="BI53" s="63">
        <v>255.5</v>
      </c>
      <c r="BJ53" s="63">
        <v>29857</v>
      </c>
      <c r="BK53" s="63">
        <v>30818.775000000001</v>
      </c>
      <c r="BL53" s="63">
        <v>0</v>
      </c>
      <c r="BM53" s="63">
        <v>255.5</v>
      </c>
      <c r="BN53" s="63">
        <v>22192</v>
      </c>
      <c r="BO53" s="63">
        <v>22447.5</v>
      </c>
      <c r="BP53" s="63">
        <v>706.27499999999998</v>
      </c>
      <c r="BQ53" s="63">
        <v>0</v>
      </c>
      <c r="BR53" s="63">
        <v>7665</v>
      </c>
      <c r="BS53" s="63">
        <v>8371.2749999999996</v>
      </c>
      <c r="BT53" s="63">
        <v>706.27499999999998</v>
      </c>
      <c r="BU53" s="63">
        <v>255.5</v>
      </c>
      <c r="BV53" s="63">
        <v>29857</v>
      </c>
      <c r="BW53" s="63">
        <v>30818.775000000001</v>
      </c>
      <c r="BX53" s="135"/>
      <c r="BY53" s="136">
        <v>1</v>
      </c>
      <c r="BZ53" s="136">
        <v>1</v>
      </c>
      <c r="CA53" s="136">
        <v>1</v>
      </c>
      <c r="CB53" s="136">
        <v>1</v>
      </c>
      <c r="CC53" s="136">
        <v>1</v>
      </c>
      <c r="CD53" s="136">
        <v>0.9687925623260496</v>
      </c>
      <c r="CE53" s="136">
        <v>2.2917036773849705E-2</v>
      </c>
      <c r="CF53" s="136">
        <v>8.2904009001006692E-3</v>
      </c>
      <c r="CG53" s="137">
        <v>0</v>
      </c>
      <c r="CH53" s="137">
        <v>0</v>
      </c>
      <c r="CI53" s="137">
        <v>0</v>
      </c>
      <c r="CJ53" s="137">
        <v>0</v>
      </c>
      <c r="CK53" s="137">
        <v>0</v>
      </c>
      <c r="CL53" s="137">
        <v>0</v>
      </c>
      <c r="CM53" s="137">
        <v>0</v>
      </c>
      <c r="CN53" s="138"/>
      <c r="CO53" s="57" t="s">
        <v>164</v>
      </c>
      <c r="CP53" s="63">
        <v>388</v>
      </c>
      <c r="CQ53" s="63">
        <v>84</v>
      </c>
      <c r="CR53" s="63">
        <v>163.12179778399999</v>
      </c>
      <c r="CS53" s="64">
        <v>3.0818775000000003E-2</v>
      </c>
      <c r="CT53" s="65">
        <v>100</v>
      </c>
      <c r="CU53" s="65">
        <v>30818.775000000005</v>
      </c>
      <c r="CV53" s="65">
        <v>72.83709362231302</v>
      </c>
      <c r="CW53" s="65">
        <v>27.162906377686973</v>
      </c>
      <c r="CX53" s="66">
        <v>2.2917036773849704</v>
      </c>
      <c r="CY53" s="66">
        <v>0.82904009001006695</v>
      </c>
      <c r="CZ53" s="66">
        <v>96.879256232604959</v>
      </c>
      <c r="DA53" s="125">
        <v>366.89017857142858</v>
      </c>
      <c r="DB53" s="125">
        <v>267.23214285714283</v>
      </c>
      <c r="DC53" s="125">
        <v>0</v>
      </c>
      <c r="DD53" s="125">
        <v>79.429832474226814</v>
      </c>
      <c r="DE53" s="116"/>
      <c r="DF53" s="116"/>
      <c r="DG53" s="116"/>
    </row>
    <row r="54" spans="1:142" s="115" customFormat="1" ht="21.75" customHeight="1" x14ac:dyDescent="0.25">
      <c r="A54" s="67" t="s">
        <v>165</v>
      </c>
      <c r="B54" s="125" t="s">
        <v>108</v>
      </c>
      <c r="C54" s="126">
        <v>60.642027046099997</v>
      </c>
      <c r="D54" s="127">
        <v>858</v>
      </c>
      <c r="E54" s="128" t="s">
        <v>145</v>
      </c>
      <c r="F54" s="129">
        <v>1</v>
      </c>
      <c r="G54" s="128" t="s">
        <v>135</v>
      </c>
      <c r="H54" s="127">
        <v>0</v>
      </c>
      <c r="I54" s="127">
        <v>0</v>
      </c>
      <c r="J54" s="127">
        <v>0</v>
      </c>
      <c r="K54" s="127">
        <v>858</v>
      </c>
      <c r="L54" s="368"/>
      <c r="M54" s="367">
        <v>0</v>
      </c>
      <c r="N54" s="367"/>
      <c r="O54" s="142">
        <v>5475</v>
      </c>
      <c r="P54" s="143" t="s">
        <v>140</v>
      </c>
      <c r="Q54" s="142"/>
      <c r="R54" s="143"/>
      <c r="S54" s="144">
        <v>139665.86387266012</v>
      </c>
      <c r="T54" s="145">
        <v>0</v>
      </c>
      <c r="U54" s="145">
        <v>0</v>
      </c>
      <c r="V54" s="146">
        <v>3.2000000000000001E-2</v>
      </c>
      <c r="W54" s="146">
        <v>0.41499999999999998</v>
      </c>
      <c r="X54" s="146">
        <v>0.55300000000000005</v>
      </c>
      <c r="Y54" s="146">
        <v>2.9000000000000001E-2</v>
      </c>
      <c r="Z54" s="146">
        <v>0.82399999999999995</v>
      </c>
      <c r="AA54" s="146">
        <v>0.14699999999999999</v>
      </c>
      <c r="AB54" s="63">
        <v>0</v>
      </c>
      <c r="AC54" s="63">
        <v>0</v>
      </c>
      <c r="AD54" s="63">
        <v>0</v>
      </c>
      <c r="AE54" s="63">
        <v>0</v>
      </c>
      <c r="AF54" s="63">
        <v>0</v>
      </c>
      <c r="AG54" s="63">
        <v>0</v>
      </c>
      <c r="AH54" s="63">
        <v>0</v>
      </c>
      <c r="AI54" s="63">
        <v>0</v>
      </c>
      <c r="AJ54" s="63">
        <v>0</v>
      </c>
      <c r="AK54" s="63">
        <v>0</v>
      </c>
      <c r="AL54" s="63">
        <v>0</v>
      </c>
      <c r="AM54" s="63">
        <v>0</v>
      </c>
      <c r="AN54" s="63">
        <v>0</v>
      </c>
      <c r="AO54" s="63">
        <v>0</v>
      </c>
      <c r="AP54" s="63">
        <v>0</v>
      </c>
      <c r="AQ54" s="63">
        <v>0</v>
      </c>
      <c r="AR54" s="63">
        <v>0</v>
      </c>
      <c r="AS54" s="63">
        <v>0</v>
      </c>
      <c r="AT54" s="63">
        <v>0</v>
      </c>
      <c r="AU54" s="63">
        <v>0</v>
      </c>
      <c r="AV54" s="63">
        <v>0</v>
      </c>
      <c r="AW54" s="63">
        <v>0</v>
      </c>
      <c r="AX54" s="63">
        <v>0</v>
      </c>
      <c r="AY54" s="63">
        <v>0</v>
      </c>
      <c r="AZ54" s="63">
        <v>0</v>
      </c>
      <c r="BA54" s="63">
        <v>139665.86387266012</v>
      </c>
      <c r="BB54" s="63">
        <v>139665.86387266012</v>
      </c>
      <c r="BC54" s="63">
        <v>0</v>
      </c>
      <c r="BD54" s="63">
        <v>78292.5</v>
      </c>
      <c r="BE54" s="63">
        <v>217958.36387266012</v>
      </c>
      <c r="BF54" s="63">
        <v>0</v>
      </c>
      <c r="BG54" s="63">
        <v>139665.86387266012</v>
      </c>
      <c r="BH54" s="63">
        <v>139665.86387266012</v>
      </c>
      <c r="BI54" s="63">
        <v>0</v>
      </c>
      <c r="BJ54" s="63">
        <v>78292.5</v>
      </c>
      <c r="BK54" s="63">
        <v>217958.36387266012</v>
      </c>
      <c r="BL54" s="63">
        <v>0</v>
      </c>
      <c r="BM54" s="63">
        <v>0</v>
      </c>
      <c r="BN54" s="63">
        <v>0</v>
      </c>
      <c r="BO54" s="63">
        <v>0</v>
      </c>
      <c r="BP54" s="63">
        <v>139665.86387266012</v>
      </c>
      <c r="BQ54" s="63">
        <v>0</v>
      </c>
      <c r="BR54" s="63">
        <v>78292.5</v>
      </c>
      <c r="BS54" s="63">
        <v>217958.36387266012</v>
      </c>
      <c r="BT54" s="63">
        <v>139665.86387266012</v>
      </c>
      <c r="BU54" s="63">
        <v>0</v>
      </c>
      <c r="BV54" s="63">
        <v>78292.5</v>
      </c>
      <c r="BW54" s="63">
        <v>217958.36387266012</v>
      </c>
      <c r="BX54" s="135"/>
      <c r="BY54" s="136">
        <v>1</v>
      </c>
      <c r="BZ54" s="136">
        <v>1</v>
      </c>
      <c r="CA54" s="136">
        <v>1</v>
      </c>
      <c r="CB54" s="136">
        <v>1</v>
      </c>
      <c r="CC54" s="136">
        <v>0</v>
      </c>
      <c r="CD54" s="136">
        <v>0.35920851399738701</v>
      </c>
      <c r="CE54" s="136">
        <v>0.64079148600261304</v>
      </c>
      <c r="CF54" s="136">
        <v>0</v>
      </c>
      <c r="CG54" s="137">
        <v>0</v>
      </c>
      <c r="CH54" s="137">
        <v>0</v>
      </c>
      <c r="CI54" s="137">
        <v>0</v>
      </c>
      <c r="CJ54" s="137">
        <v>0</v>
      </c>
      <c r="CK54" s="137">
        <v>0</v>
      </c>
      <c r="CL54" s="137">
        <v>0</v>
      </c>
      <c r="CM54" s="137">
        <v>0</v>
      </c>
      <c r="CN54" s="138"/>
      <c r="CO54" s="57" t="s">
        <v>165</v>
      </c>
      <c r="CP54" s="63">
        <v>858</v>
      </c>
      <c r="CQ54" s="63">
        <v>858</v>
      </c>
      <c r="CR54" s="63">
        <v>60.642027046099997</v>
      </c>
      <c r="CS54" s="64">
        <v>0.21795836387266013</v>
      </c>
      <c r="CT54" s="65">
        <v>100</v>
      </c>
      <c r="CU54" s="65">
        <v>217958.36387266015</v>
      </c>
      <c r="CV54" s="65">
        <v>0</v>
      </c>
      <c r="CW54" s="65">
        <v>100</v>
      </c>
      <c r="CX54" s="66">
        <v>64.079148600261306</v>
      </c>
      <c r="CY54" s="66">
        <v>0</v>
      </c>
      <c r="CZ54" s="66">
        <v>35.920851399738702</v>
      </c>
      <c r="DA54" s="125">
        <v>254.03072712431251</v>
      </c>
      <c r="DB54" s="125">
        <v>0</v>
      </c>
      <c r="DC54" s="125" t="s">
        <v>102</v>
      </c>
      <c r="DD54" s="125">
        <v>254.03072712431251</v>
      </c>
      <c r="DE54" s="116"/>
      <c r="DF54" s="116"/>
      <c r="DG54" s="116"/>
    </row>
    <row r="55" spans="1:142" s="115" customFormat="1" ht="21.75" customHeight="1" x14ac:dyDescent="0.25">
      <c r="A55" s="67" t="s">
        <v>166</v>
      </c>
      <c r="B55" s="125" t="s">
        <v>105</v>
      </c>
      <c r="C55" s="126">
        <v>104.35312016</v>
      </c>
      <c r="D55" s="127">
        <v>562</v>
      </c>
      <c r="E55" s="128" t="s">
        <v>145</v>
      </c>
      <c r="F55" s="129">
        <v>1</v>
      </c>
      <c r="G55" s="128" t="s">
        <v>135</v>
      </c>
      <c r="H55" s="127">
        <v>0</v>
      </c>
      <c r="I55" s="127">
        <v>0</v>
      </c>
      <c r="J55" s="127">
        <v>0</v>
      </c>
      <c r="K55" s="127">
        <v>562</v>
      </c>
      <c r="L55" s="368"/>
      <c r="M55" s="367">
        <v>0</v>
      </c>
      <c r="N55" s="367"/>
      <c r="O55" s="148"/>
      <c r="P55" s="148"/>
      <c r="Q55" s="142"/>
      <c r="R55" s="143"/>
      <c r="S55" s="144">
        <v>121179.44662572001</v>
      </c>
      <c r="T55" s="145">
        <v>0</v>
      </c>
      <c r="U55" s="145">
        <v>0</v>
      </c>
      <c r="V55" s="146">
        <v>3.2000000000000001E-2</v>
      </c>
      <c r="W55" s="146">
        <v>0.41499999999999998</v>
      </c>
      <c r="X55" s="146">
        <v>0.55300000000000005</v>
      </c>
      <c r="Y55" s="146">
        <v>2.9000000000000001E-2</v>
      </c>
      <c r="Z55" s="146">
        <v>0.82399999999999995</v>
      </c>
      <c r="AA55" s="146">
        <v>0.14699999999999999</v>
      </c>
      <c r="AB55" s="63">
        <v>0</v>
      </c>
      <c r="AC55" s="63">
        <v>0</v>
      </c>
      <c r="AD55" s="63">
        <v>0</v>
      </c>
      <c r="AE55" s="63">
        <v>0</v>
      </c>
      <c r="AF55" s="63">
        <v>0</v>
      </c>
      <c r="AG55" s="63">
        <v>0</v>
      </c>
      <c r="AH55" s="63">
        <v>0</v>
      </c>
      <c r="AI55" s="63">
        <v>0</v>
      </c>
      <c r="AJ55" s="63">
        <v>0</v>
      </c>
      <c r="AK55" s="63">
        <v>0</v>
      </c>
      <c r="AL55" s="63">
        <v>0</v>
      </c>
      <c r="AM55" s="63">
        <v>0</v>
      </c>
      <c r="AN55" s="63">
        <v>0</v>
      </c>
      <c r="AO55" s="63">
        <v>0</v>
      </c>
      <c r="AP55" s="63">
        <v>0</v>
      </c>
      <c r="AQ55" s="63">
        <v>0</v>
      </c>
      <c r="AR55" s="63">
        <v>0</v>
      </c>
      <c r="AS55" s="63">
        <v>0</v>
      </c>
      <c r="AT55" s="63">
        <v>0</v>
      </c>
      <c r="AU55" s="63">
        <v>0</v>
      </c>
      <c r="AV55" s="63">
        <v>0</v>
      </c>
      <c r="AW55" s="63">
        <v>0</v>
      </c>
      <c r="AX55" s="63">
        <v>0</v>
      </c>
      <c r="AY55" s="63">
        <v>0</v>
      </c>
      <c r="AZ55" s="63">
        <v>0</v>
      </c>
      <c r="BA55" s="63">
        <v>121179.44662572001</v>
      </c>
      <c r="BB55" s="63">
        <v>121179.44662572001</v>
      </c>
      <c r="BC55" s="63">
        <v>0</v>
      </c>
      <c r="BD55" s="63">
        <v>51282.5</v>
      </c>
      <c r="BE55" s="63">
        <v>172461.94662572001</v>
      </c>
      <c r="BF55" s="63">
        <v>0</v>
      </c>
      <c r="BG55" s="63">
        <v>121179.44662572001</v>
      </c>
      <c r="BH55" s="63">
        <v>121179.44662572001</v>
      </c>
      <c r="BI55" s="63">
        <v>0</v>
      </c>
      <c r="BJ55" s="63">
        <v>51282.5</v>
      </c>
      <c r="BK55" s="63">
        <v>172461.94662572001</v>
      </c>
      <c r="BL55" s="63">
        <v>0</v>
      </c>
      <c r="BM55" s="63">
        <v>0</v>
      </c>
      <c r="BN55" s="63">
        <v>0</v>
      </c>
      <c r="BO55" s="63">
        <v>0</v>
      </c>
      <c r="BP55" s="63">
        <v>121179.44662572001</v>
      </c>
      <c r="BQ55" s="63">
        <v>0</v>
      </c>
      <c r="BR55" s="63">
        <v>51282.5</v>
      </c>
      <c r="BS55" s="63">
        <v>172461.94662572001</v>
      </c>
      <c r="BT55" s="63">
        <v>121179.44662572001</v>
      </c>
      <c r="BU55" s="63">
        <v>0</v>
      </c>
      <c r="BV55" s="63">
        <v>51282.5</v>
      </c>
      <c r="BW55" s="63">
        <v>172461.94662572001</v>
      </c>
      <c r="BX55" s="135"/>
      <c r="BY55" s="136">
        <v>1</v>
      </c>
      <c r="BZ55" s="136">
        <v>1</v>
      </c>
      <c r="CA55" s="136">
        <v>1</v>
      </c>
      <c r="CB55" s="136">
        <v>1</v>
      </c>
      <c r="CC55" s="136">
        <v>0</v>
      </c>
      <c r="CD55" s="136">
        <v>0.29735545146834158</v>
      </c>
      <c r="CE55" s="136">
        <v>0.70264454853165847</v>
      </c>
      <c r="CF55" s="136">
        <v>0</v>
      </c>
      <c r="CG55" s="137">
        <v>0</v>
      </c>
      <c r="CH55" s="137">
        <v>0</v>
      </c>
      <c r="CI55" s="137">
        <v>0</v>
      </c>
      <c r="CJ55" s="137">
        <v>0</v>
      </c>
      <c r="CK55" s="137">
        <v>0</v>
      </c>
      <c r="CL55" s="137">
        <v>0</v>
      </c>
      <c r="CM55" s="137">
        <v>0</v>
      </c>
      <c r="CN55" s="138"/>
      <c r="CO55" s="57" t="s">
        <v>166</v>
      </c>
      <c r="CP55" s="63">
        <v>562</v>
      </c>
      <c r="CQ55" s="63">
        <v>562</v>
      </c>
      <c r="CR55" s="63">
        <v>104.35312016</v>
      </c>
      <c r="CS55" s="64">
        <v>0.17246194662572001</v>
      </c>
      <c r="CT55" s="65">
        <v>100</v>
      </c>
      <c r="CU55" s="65">
        <v>172461.94662572001</v>
      </c>
      <c r="CV55" s="65">
        <v>0</v>
      </c>
      <c r="CW55" s="65">
        <v>100</v>
      </c>
      <c r="CX55" s="66">
        <v>70.264454853165844</v>
      </c>
      <c r="CY55" s="66">
        <v>0</v>
      </c>
      <c r="CZ55" s="66">
        <v>29.735545146834159</v>
      </c>
      <c r="DA55" s="125">
        <v>306.87179114896799</v>
      </c>
      <c r="DB55" s="125">
        <v>0</v>
      </c>
      <c r="DC55" s="125" t="s">
        <v>102</v>
      </c>
      <c r="DD55" s="125">
        <v>306.87179114896799</v>
      </c>
      <c r="DE55" s="116"/>
      <c r="DF55" s="116"/>
      <c r="DG55" s="116"/>
    </row>
    <row r="56" spans="1:142" s="115" customFormat="1" ht="21.75" customHeight="1" x14ac:dyDescent="0.25">
      <c r="A56" s="67" t="s">
        <v>167</v>
      </c>
      <c r="B56" s="125" t="s">
        <v>107</v>
      </c>
      <c r="C56" s="126">
        <v>217.85723410700001</v>
      </c>
      <c r="D56" s="127">
        <v>528</v>
      </c>
      <c r="E56" s="128" t="s">
        <v>145</v>
      </c>
      <c r="F56" s="129">
        <v>1</v>
      </c>
      <c r="G56" s="128" t="s">
        <v>135</v>
      </c>
      <c r="H56" s="127">
        <v>0</v>
      </c>
      <c r="I56" s="127">
        <v>0</v>
      </c>
      <c r="J56" s="127">
        <v>0</v>
      </c>
      <c r="K56" s="127">
        <v>528</v>
      </c>
      <c r="L56" s="368"/>
      <c r="M56" s="367">
        <v>0</v>
      </c>
      <c r="N56" s="367"/>
      <c r="O56" s="148"/>
      <c r="P56" s="148"/>
      <c r="Q56" s="142"/>
      <c r="R56" s="143"/>
      <c r="S56" s="144">
        <v>7716.1</v>
      </c>
      <c r="T56" s="145">
        <v>0</v>
      </c>
      <c r="U56" s="145">
        <v>0</v>
      </c>
      <c r="V56" s="146">
        <v>3.2000000000000001E-2</v>
      </c>
      <c r="W56" s="146">
        <v>0.41499999999999998</v>
      </c>
      <c r="X56" s="146">
        <v>0.55300000000000005</v>
      </c>
      <c r="Y56" s="146">
        <v>2.9000000000000001E-2</v>
      </c>
      <c r="Z56" s="146">
        <v>0.82399999999999995</v>
      </c>
      <c r="AA56" s="146">
        <v>0.14699999999999999</v>
      </c>
      <c r="AB56" s="63">
        <v>0</v>
      </c>
      <c r="AC56" s="63">
        <v>0</v>
      </c>
      <c r="AD56" s="63">
        <v>0</v>
      </c>
      <c r="AE56" s="63">
        <v>0</v>
      </c>
      <c r="AF56" s="63">
        <v>0</v>
      </c>
      <c r="AG56" s="63">
        <v>0</v>
      </c>
      <c r="AH56" s="63">
        <v>0</v>
      </c>
      <c r="AI56" s="63">
        <v>0</v>
      </c>
      <c r="AJ56" s="63">
        <v>0</v>
      </c>
      <c r="AK56" s="63">
        <v>0</v>
      </c>
      <c r="AL56" s="63">
        <v>0</v>
      </c>
      <c r="AM56" s="63">
        <v>0</v>
      </c>
      <c r="AN56" s="63">
        <v>0</v>
      </c>
      <c r="AO56" s="63">
        <v>0</v>
      </c>
      <c r="AP56" s="63">
        <v>0</v>
      </c>
      <c r="AQ56" s="63">
        <v>0</v>
      </c>
      <c r="AR56" s="63">
        <v>0</v>
      </c>
      <c r="AS56" s="63">
        <v>0</v>
      </c>
      <c r="AT56" s="63">
        <v>0</v>
      </c>
      <c r="AU56" s="63">
        <v>0</v>
      </c>
      <c r="AV56" s="63">
        <v>0</v>
      </c>
      <c r="AW56" s="63">
        <v>0</v>
      </c>
      <c r="AX56" s="63">
        <v>0</v>
      </c>
      <c r="AY56" s="63">
        <v>0</v>
      </c>
      <c r="AZ56" s="63">
        <v>0</v>
      </c>
      <c r="BA56" s="63">
        <v>7716.1</v>
      </c>
      <c r="BB56" s="63">
        <v>7716.1</v>
      </c>
      <c r="BC56" s="63">
        <v>0</v>
      </c>
      <c r="BD56" s="63">
        <v>48180</v>
      </c>
      <c r="BE56" s="63">
        <v>55896.1</v>
      </c>
      <c r="BF56" s="63">
        <v>0</v>
      </c>
      <c r="BG56" s="63">
        <v>7716.1</v>
      </c>
      <c r="BH56" s="63">
        <v>7716.1</v>
      </c>
      <c r="BI56" s="63">
        <v>0</v>
      </c>
      <c r="BJ56" s="63">
        <v>48180</v>
      </c>
      <c r="BK56" s="63">
        <v>55896.1</v>
      </c>
      <c r="BL56" s="63">
        <v>0</v>
      </c>
      <c r="BM56" s="63">
        <v>0</v>
      </c>
      <c r="BN56" s="63">
        <v>0</v>
      </c>
      <c r="BO56" s="63">
        <v>0</v>
      </c>
      <c r="BP56" s="63">
        <v>7716.1</v>
      </c>
      <c r="BQ56" s="63">
        <v>0</v>
      </c>
      <c r="BR56" s="63">
        <v>48180</v>
      </c>
      <c r="BS56" s="63">
        <v>55896.1</v>
      </c>
      <c r="BT56" s="63">
        <v>7716.1</v>
      </c>
      <c r="BU56" s="63">
        <v>0</v>
      </c>
      <c r="BV56" s="63">
        <v>48180</v>
      </c>
      <c r="BW56" s="63">
        <v>55896.1</v>
      </c>
      <c r="BX56" s="135"/>
      <c r="BY56" s="136">
        <v>1</v>
      </c>
      <c r="BZ56" s="136">
        <v>1</v>
      </c>
      <c r="CA56" s="136">
        <v>1</v>
      </c>
      <c r="CB56" s="136">
        <v>1</v>
      </c>
      <c r="CC56" s="136">
        <v>0</v>
      </c>
      <c r="CD56" s="136">
        <v>0.86195637978320494</v>
      </c>
      <c r="CE56" s="136">
        <v>0.13804362021679509</v>
      </c>
      <c r="CF56" s="136">
        <v>0</v>
      </c>
      <c r="CG56" s="137">
        <v>0</v>
      </c>
      <c r="CH56" s="137">
        <v>0</v>
      </c>
      <c r="CI56" s="137">
        <v>0</v>
      </c>
      <c r="CJ56" s="137">
        <v>0</v>
      </c>
      <c r="CK56" s="137">
        <v>0</v>
      </c>
      <c r="CL56" s="137">
        <v>0</v>
      </c>
      <c r="CM56" s="137">
        <v>0</v>
      </c>
      <c r="CN56" s="138"/>
      <c r="CO56" s="57" t="s">
        <v>167</v>
      </c>
      <c r="CP56" s="63">
        <v>528</v>
      </c>
      <c r="CQ56" s="63">
        <v>528</v>
      </c>
      <c r="CR56" s="63">
        <v>217.85723410700001</v>
      </c>
      <c r="CS56" s="64">
        <v>5.5896099999999997E-2</v>
      </c>
      <c r="CT56" s="65">
        <v>100</v>
      </c>
      <c r="CU56" s="65">
        <v>55896.1</v>
      </c>
      <c r="CV56" s="65">
        <v>0</v>
      </c>
      <c r="CW56" s="65">
        <v>100</v>
      </c>
      <c r="CX56" s="66">
        <v>13.804362021679509</v>
      </c>
      <c r="CY56" s="66">
        <v>0</v>
      </c>
      <c r="CZ56" s="66">
        <v>86.195637978320491</v>
      </c>
      <c r="DA56" s="125">
        <v>105.86382575757575</v>
      </c>
      <c r="DB56" s="125">
        <v>0</v>
      </c>
      <c r="DC56" s="125" t="s">
        <v>102</v>
      </c>
      <c r="DD56" s="125">
        <v>105.86382575757575</v>
      </c>
      <c r="DE56" s="116"/>
      <c r="DF56" s="116"/>
      <c r="DG56" s="116"/>
    </row>
    <row r="57" spans="1:142" s="115" customFormat="1" ht="21.75" customHeight="1" x14ac:dyDescent="0.25">
      <c r="A57" s="67" t="s">
        <v>168</v>
      </c>
      <c r="B57" s="125" t="s">
        <v>105</v>
      </c>
      <c r="C57" s="126">
        <v>53.009204332899998</v>
      </c>
      <c r="D57" s="127">
        <v>388</v>
      </c>
      <c r="E57" s="128" t="s">
        <v>134</v>
      </c>
      <c r="F57" s="129">
        <v>1</v>
      </c>
      <c r="G57" s="128" t="s">
        <v>135</v>
      </c>
      <c r="H57" s="127">
        <v>52795.2425</v>
      </c>
      <c r="I57" s="127">
        <v>27426.1</v>
      </c>
      <c r="J57" s="127">
        <v>375.7</v>
      </c>
      <c r="K57" s="127">
        <v>12.300000000000011</v>
      </c>
      <c r="L57" s="367">
        <v>0</v>
      </c>
      <c r="M57" s="367">
        <v>0</v>
      </c>
      <c r="N57" s="367">
        <v>0</v>
      </c>
      <c r="O57" s="148"/>
      <c r="P57" s="148"/>
      <c r="Q57" s="142"/>
      <c r="R57" s="143"/>
      <c r="S57" s="144">
        <v>62134.763000001767</v>
      </c>
      <c r="T57" s="145">
        <v>0</v>
      </c>
      <c r="U57" s="145">
        <v>0</v>
      </c>
      <c r="V57" s="146">
        <v>3.2000000000000001E-2</v>
      </c>
      <c r="W57" s="146">
        <v>0.41499999999999998</v>
      </c>
      <c r="X57" s="146">
        <v>0.55300000000000005</v>
      </c>
      <c r="Y57" s="146">
        <v>2.9000000000000001E-2</v>
      </c>
      <c r="Z57" s="146">
        <v>0.82399999999999995</v>
      </c>
      <c r="AA57" s="146">
        <v>0.14699999999999999</v>
      </c>
      <c r="AB57" s="63">
        <v>0</v>
      </c>
      <c r="AC57" s="63">
        <v>0</v>
      </c>
      <c r="AD57" s="63">
        <v>0</v>
      </c>
      <c r="AE57" s="63">
        <v>0</v>
      </c>
      <c r="AF57" s="63">
        <v>0</v>
      </c>
      <c r="AG57" s="63">
        <v>0</v>
      </c>
      <c r="AH57" s="63">
        <v>0</v>
      </c>
      <c r="AI57" s="63">
        <v>0</v>
      </c>
      <c r="AJ57" s="63">
        <v>0</v>
      </c>
      <c r="AK57" s="63">
        <v>0</v>
      </c>
      <c r="AL57" s="63">
        <v>0</v>
      </c>
      <c r="AM57" s="63">
        <v>0</v>
      </c>
      <c r="AN57" s="63">
        <v>0</v>
      </c>
      <c r="AO57" s="63">
        <v>0</v>
      </c>
      <c r="AP57" s="63">
        <v>0</v>
      </c>
      <c r="AQ57" s="63">
        <v>0</v>
      </c>
      <c r="AR57" s="63">
        <v>0</v>
      </c>
      <c r="AS57" s="63">
        <v>0</v>
      </c>
      <c r="AT57" s="63">
        <v>0</v>
      </c>
      <c r="AU57" s="63">
        <v>0</v>
      </c>
      <c r="AV57" s="63">
        <v>0</v>
      </c>
      <c r="AW57" s="63">
        <v>25369.142500000002</v>
      </c>
      <c r="AX57" s="63">
        <v>27426.1</v>
      </c>
      <c r="AY57" s="63">
        <v>52795.2425</v>
      </c>
      <c r="AZ57" s="63">
        <v>0</v>
      </c>
      <c r="BA57" s="63">
        <v>62134.763000001767</v>
      </c>
      <c r="BB57" s="63">
        <v>62134.763000001767</v>
      </c>
      <c r="BC57" s="63">
        <v>0</v>
      </c>
      <c r="BD57" s="63">
        <v>1122.3750000000011</v>
      </c>
      <c r="BE57" s="63">
        <v>63257.138000001767</v>
      </c>
      <c r="BF57" s="63">
        <v>0</v>
      </c>
      <c r="BG57" s="63">
        <v>62134.763000001767</v>
      </c>
      <c r="BH57" s="63">
        <v>62134.763000001767</v>
      </c>
      <c r="BI57" s="63">
        <v>25369.142500000002</v>
      </c>
      <c r="BJ57" s="63">
        <v>28548.474999999999</v>
      </c>
      <c r="BK57" s="63">
        <v>116052.38050000177</v>
      </c>
      <c r="BL57" s="63">
        <v>0</v>
      </c>
      <c r="BM57" s="63">
        <v>25369.142500000002</v>
      </c>
      <c r="BN57" s="63">
        <v>27426.1</v>
      </c>
      <c r="BO57" s="63">
        <v>52795.2425</v>
      </c>
      <c r="BP57" s="63">
        <v>62134.763000001767</v>
      </c>
      <c r="BQ57" s="63">
        <v>0</v>
      </c>
      <c r="BR57" s="63">
        <v>1122.3750000000011</v>
      </c>
      <c r="BS57" s="63">
        <v>63257.138000001767</v>
      </c>
      <c r="BT57" s="63">
        <v>62134.763000001767</v>
      </c>
      <c r="BU57" s="63">
        <v>25369.142500000002</v>
      </c>
      <c r="BV57" s="63">
        <v>28548.474999999999</v>
      </c>
      <c r="BW57" s="63">
        <v>116052.38050000177</v>
      </c>
      <c r="BX57" s="135"/>
      <c r="BY57" s="136">
        <v>1</v>
      </c>
      <c r="BZ57" s="136">
        <v>1</v>
      </c>
      <c r="CA57" s="136">
        <v>1</v>
      </c>
      <c r="CB57" s="136">
        <v>1</v>
      </c>
      <c r="CC57" s="136">
        <v>1</v>
      </c>
      <c r="CD57" s="136">
        <v>0.24599646191660465</v>
      </c>
      <c r="CE57" s="136">
        <v>0.53540274428063817</v>
      </c>
      <c r="CF57" s="136">
        <v>0.21860079380275715</v>
      </c>
      <c r="CG57" s="137">
        <v>0</v>
      </c>
      <c r="CH57" s="137">
        <v>0</v>
      </c>
      <c r="CI57" s="137">
        <v>0</v>
      </c>
      <c r="CJ57" s="137">
        <v>0</v>
      </c>
      <c r="CK57" s="137">
        <v>0</v>
      </c>
      <c r="CL57" s="137">
        <v>0</v>
      </c>
      <c r="CM57" s="137">
        <v>0</v>
      </c>
      <c r="CN57" s="138"/>
      <c r="CO57" s="57" t="s">
        <v>168</v>
      </c>
      <c r="CP57" s="63">
        <v>388</v>
      </c>
      <c r="CQ57" s="63">
        <v>12.300000000000011</v>
      </c>
      <c r="CR57" s="63">
        <v>53.009204332899998</v>
      </c>
      <c r="CS57" s="64">
        <v>0.11605238050000177</v>
      </c>
      <c r="CT57" s="65">
        <v>100</v>
      </c>
      <c r="CU57" s="65">
        <v>116052.38050000179</v>
      </c>
      <c r="CV57" s="65">
        <v>45.492597629222431</v>
      </c>
      <c r="CW57" s="65">
        <v>54.507402370777569</v>
      </c>
      <c r="CX57" s="66">
        <v>53.540274428063817</v>
      </c>
      <c r="CY57" s="66">
        <v>21.860079380275714</v>
      </c>
      <c r="CZ57" s="66">
        <v>24.599646191660465</v>
      </c>
      <c r="DA57" s="125">
        <v>9435.1528861789975</v>
      </c>
      <c r="DB57" s="125">
        <v>4292.2961382113781</v>
      </c>
      <c r="DC57" s="125">
        <v>0</v>
      </c>
      <c r="DD57" s="125">
        <v>299.10407345361284</v>
      </c>
      <c r="DE57" s="116"/>
      <c r="DF57" s="116"/>
      <c r="DG57" s="116"/>
    </row>
    <row r="58" spans="1:142" s="115" customFormat="1" ht="21.75" customHeight="1" x14ac:dyDescent="0.25">
      <c r="A58" s="67" t="s">
        <v>169</v>
      </c>
      <c r="B58" s="125" t="s">
        <v>108</v>
      </c>
      <c r="C58" s="126">
        <v>64.048289009100003</v>
      </c>
      <c r="D58" s="127">
        <v>3782</v>
      </c>
      <c r="E58" s="128" t="s">
        <v>134</v>
      </c>
      <c r="F58" s="129">
        <v>1</v>
      </c>
      <c r="G58" s="128" t="s">
        <v>135</v>
      </c>
      <c r="H58" s="127">
        <v>333610</v>
      </c>
      <c r="I58" s="127">
        <v>225756.15</v>
      </c>
      <c r="J58" s="127">
        <v>2474.04</v>
      </c>
      <c r="K58" s="127">
        <v>1307.96</v>
      </c>
      <c r="L58" s="367">
        <v>0</v>
      </c>
      <c r="M58" s="367">
        <v>0</v>
      </c>
      <c r="N58" s="367">
        <v>0</v>
      </c>
      <c r="O58" s="148"/>
      <c r="P58" s="148"/>
      <c r="Q58" s="142"/>
      <c r="R58" s="143"/>
      <c r="S58" s="144">
        <v>143797.99107499688</v>
      </c>
      <c r="T58" s="145">
        <v>379.80000000000007</v>
      </c>
      <c r="U58" s="145">
        <v>17.5</v>
      </c>
      <c r="V58" s="146">
        <v>3.2000000000000001E-2</v>
      </c>
      <c r="W58" s="146">
        <v>0.41499999999999998</v>
      </c>
      <c r="X58" s="146">
        <v>0.55300000000000005</v>
      </c>
      <c r="Y58" s="146">
        <v>2.9000000000000001E-2</v>
      </c>
      <c r="Z58" s="146">
        <v>0.82399999999999995</v>
      </c>
      <c r="AA58" s="146">
        <v>0.14699999999999999</v>
      </c>
      <c r="AB58" s="63">
        <v>0</v>
      </c>
      <c r="AC58" s="63">
        <v>0</v>
      </c>
      <c r="AD58" s="63">
        <v>0</v>
      </c>
      <c r="AE58" s="63">
        <v>0</v>
      </c>
      <c r="AF58" s="63">
        <v>0</v>
      </c>
      <c r="AG58" s="63">
        <v>0</v>
      </c>
      <c r="AH58" s="63">
        <v>172.03700000000001</v>
      </c>
      <c r="AI58" s="63">
        <v>0</v>
      </c>
      <c r="AJ58" s="63">
        <v>172.03700000000001</v>
      </c>
      <c r="AK58" s="63">
        <v>0</v>
      </c>
      <c r="AL58" s="63">
        <v>0</v>
      </c>
      <c r="AM58" s="63">
        <v>172.03700000000001</v>
      </c>
      <c r="AN58" s="63">
        <v>172.03700000000001</v>
      </c>
      <c r="AO58" s="63">
        <v>0</v>
      </c>
      <c r="AP58" s="63">
        <v>172.03700000000001</v>
      </c>
      <c r="AQ58" s="63">
        <v>0</v>
      </c>
      <c r="AR58" s="63">
        <v>0</v>
      </c>
      <c r="AS58" s="63">
        <v>172.03700000000001</v>
      </c>
      <c r="AT58" s="63">
        <v>12.661100000000003</v>
      </c>
      <c r="AU58" s="63">
        <v>0</v>
      </c>
      <c r="AV58" s="63">
        <v>12.661100000000003</v>
      </c>
      <c r="AW58" s="63">
        <v>107841.18890000001</v>
      </c>
      <c r="AX58" s="63">
        <v>225756.15</v>
      </c>
      <c r="AY58" s="63">
        <v>333610</v>
      </c>
      <c r="AZ58" s="63">
        <v>212.60190000000006</v>
      </c>
      <c r="BA58" s="63">
        <v>143797.99107499688</v>
      </c>
      <c r="BB58" s="63">
        <v>144010.59297499689</v>
      </c>
      <c r="BC58" s="63">
        <v>0</v>
      </c>
      <c r="BD58" s="63">
        <v>119351.35</v>
      </c>
      <c r="BE58" s="63">
        <v>263361.94297499687</v>
      </c>
      <c r="BF58" s="63">
        <v>225.26300000000006</v>
      </c>
      <c r="BG58" s="63">
        <v>143797.99107499688</v>
      </c>
      <c r="BH58" s="63">
        <v>144023.25407499689</v>
      </c>
      <c r="BI58" s="63">
        <v>107841.18890000001</v>
      </c>
      <c r="BJ58" s="63">
        <v>345107.5</v>
      </c>
      <c r="BK58" s="63">
        <v>596971.94297499687</v>
      </c>
      <c r="BL58" s="63">
        <v>12.661100000000003</v>
      </c>
      <c r="BM58" s="63">
        <v>107841.18890000001</v>
      </c>
      <c r="BN58" s="63">
        <v>225756.15</v>
      </c>
      <c r="BO58" s="63">
        <v>333610</v>
      </c>
      <c r="BP58" s="63">
        <v>144182.6299749969</v>
      </c>
      <c r="BQ58" s="63">
        <v>0</v>
      </c>
      <c r="BR58" s="63">
        <v>119351.35</v>
      </c>
      <c r="BS58" s="63">
        <v>263533.97997499688</v>
      </c>
      <c r="BT58" s="63">
        <v>144195.2910749969</v>
      </c>
      <c r="BU58" s="63">
        <v>107841.18890000001</v>
      </c>
      <c r="BV58" s="63">
        <v>345107.5</v>
      </c>
      <c r="BW58" s="63">
        <v>597143.97997499688</v>
      </c>
      <c r="BX58" s="135"/>
      <c r="BY58" s="136">
        <v>1</v>
      </c>
      <c r="BZ58" s="136">
        <v>0.99971190030249113</v>
      </c>
      <c r="CA58" s="136">
        <v>1</v>
      </c>
      <c r="CB58" s="136">
        <v>0.99880691665644938</v>
      </c>
      <c r="CC58" s="136">
        <v>1</v>
      </c>
      <c r="CD58" s="136">
        <v>0.5780966828694899</v>
      </c>
      <c r="CE58" s="136">
        <v>0.24125631994907515</v>
      </c>
      <c r="CF58" s="136">
        <v>0.18064699718143495</v>
      </c>
      <c r="CG58" s="137">
        <v>2.8809969750880413E-4</v>
      </c>
      <c r="CH58" s="137">
        <v>0</v>
      </c>
      <c r="CI58" s="137">
        <v>1.1930833435505356E-3</v>
      </c>
      <c r="CJ58" s="137">
        <v>0</v>
      </c>
      <c r="CK58" s="137">
        <v>0</v>
      </c>
      <c r="CL58" s="137">
        <v>1</v>
      </c>
      <c r="CM58" s="137">
        <v>0</v>
      </c>
      <c r="CN58" s="138"/>
      <c r="CO58" s="57" t="s">
        <v>169</v>
      </c>
      <c r="CP58" s="63">
        <v>3782</v>
      </c>
      <c r="CQ58" s="63">
        <v>1307.96</v>
      </c>
      <c r="CR58" s="63">
        <v>64.048289009100003</v>
      </c>
      <c r="CS58" s="64">
        <v>0.59714397997499691</v>
      </c>
      <c r="CT58" s="65">
        <v>100</v>
      </c>
      <c r="CU58" s="65">
        <v>597143.97997499688</v>
      </c>
      <c r="CV58" s="65">
        <v>55.867598299152007</v>
      </c>
      <c r="CW58" s="65">
        <v>44.132401700847986</v>
      </c>
      <c r="CX58" s="66">
        <v>24.125631994907515</v>
      </c>
      <c r="CY58" s="66">
        <v>18.064699718143494</v>
      </c>
      <c r="CZ58" s="66">
        <v>57.809668286948991</v>
      </c>
      <c r="DA58" s="125">
        <v>456.54605643520966</v>
      </c>
      <c r="DB58" s="125">
        <v>255.0613168598428</v>
      </c>
      <c r="DC58" s="125">
        <v>0</v>
      </c>
      <c r="DD58" s="125">
        <v>157.84556926890451</v>
      </c>
      <c r="DE58" s="116"/>
      <c r="DF58" s="116"/>
      <c r="DG58" s="116"/>
    </row>
    <row r="59" spans="1:142" s="115" customFormat="1" ht="21.75" customHeight="1" x14ac:dyDescent="0.25">
      <c r="A59" s="67" t="s">
        <v>170</v>
      </c>
      <c r="B59" s="125" t="s">
        <v>110</v>
      </c>
      <c r="C59" s="126">
        <v>43.947202025300001</v>
      </c>
      <c r="D59" s="127">
        <v>503</v>
      </c>
      <c r="E59" s="128" t="s">
        <v>145</v>
      </c>
      <c r="F59" s="129">
        <v>1</v>
      </c>
      <c r="G59" s="128" t="s">
        <v>135</v>
      </c>
      <c r="H59" s="127">
        <v>0</v>
      </c>
      <c r="I59" s="127">
        <v>0</v>
      </c>
      <c r="J59" s="127">
        <v>0</v>
      </c>
      <c r="K59" s="127">
        <v>503</v>
      </c>
      <c r="L59" s="368"/>
      <c r="M59" s="367">
        <v>0</v>
      </c>
      <c r="N59" s="367"/>
      <c r="O59" s="148"/>
      <c r="P59" s="148"/>
      <c r="Q59" s="142"/>
      <c r="R59" s="143"/>
      <c r="S59" s="144">
        <v>12389.194999999998</v>
      </c>
      <c r="T59" s="145">
        <v>0</v>
      </c>
      <c r="U59" s="145">
        <v>86.25</v>
      </c>
      <c r="V59" s="146">
        <v>3.2000000000000001E-2</v>
      </c>
      <c r="W59" s="146">
        <v>0.41499999999999998</v>
      </c>
      <c r="X59" s="146">
        <v>0.55300000000000005</v>
      </c>
      <c r="Y59" s="146">
        <v>2.9000000000000001E-2</v>
      </c>
      <c r="Z59" s="146">
        <v>0.82399999999999995</v>
      </c>
      <c r="AA59" s="146">
        <v>0.14699999999999999</v>
      </c>
      <c r="AB59" s="63">
        <v>0</v>
      </c>
      <c r="AC59" s="63">
        <v>0</v>
      </c>
      <c r="AD59" s="63">
        <v>0</v>
      </c>
      <c r="AE59" s="63">
        <v>0</v>
      </c>
      <c r="AF59" s="63">
        <v>0</v>
      </c>
      <c r="AG59" s="63">
        <v>0</v>
      </c>
      <c r="AH59" s="63">
        <v>0</v>
      </c>
      <c r="AI59" s="63">
        <v>0</v>
      </c>
      <c r="AJ59" s="63">
        <v>0</v>
      </c>
      <c r="AK59" s="63">
        <v>0</v>
      </c>
      <c r="AL59" s="63">
        <v>0</v>
      </c>
      <c r="AM59" s="63">
        <v>0</v>
      </c>
      <c r="AN59" s="63">
        <v>0</v>
      </c>
      <c r="AO59" s="63">
        <v>0</v>
      </c>
      <c r="AP59" s="63">
        <v>0</v>
      </c>
      <c r="AQ59" s="63">
        <v>0</v>
      </c>
      <c r="AR59" s="63">
        <v>0</v>
      </c>
      <c r="AS59" s="63">
        <v>0</v>
      </c>
      <c r="AT59" s="63">
        <v>0</v>
      </c>
      <c r="AU59" s="63">
        <v>0</v>
      </c>
      <c r="AV59" s="63">
        <v>0</v>
      </c>
      <c r="AW59" s="63">
        <v>0</v>
      </c>
      <c r="AX59" s="63">
        <v>0</v>
      </c>
      <c r="AY59" s="63">
        <v>0</v>
      </c>
      <c r="AZ59" s="63">
        <v>0</v>
      </c>
      <c r="BA59" s="63">
        <v>12389.194999999998</v>
      </c>
      <c r="BB59" s="63">
        <v>12389.194999999998</v>
      </c>
      <c r="BC59" s="63">
        <v>0</v>
      </c>
      <c r="BD59" s="63">
        <v>45898.75</v>
      </c>
      <c r="BE59" s="63">
        <v>58287.945</v>
      </c>
      <c r="BF59" s="63">
        <v>0</v>
      </c>
      <c r="BG59" s="63">
        <v>12389.194999999998</v>
      </c>
      <c r="BH59" s="63">
        <v>12389.194999999998</v>
      </c>
      <c r="BI59" s="63">
        <v>0</v>
      </c>
      <c r="BJ59" s="63">
        <v>45898.75</v>
      </c>
      <c r="BK59" s="63">
        <v>58287.945</v>
      </c>
      <c r="BL59" s="63">
        <v>0</v>
      </c>
      <c r="BM59" s="63">
        <v>0</v>
      </c>
      <c r="BN59" s="63">
        <v>0</v>
      </c>
      <c r="BO59" s="63">
        <v>0</v>
      </c>
      <c r="BP59" s="63">
        <v>12389.194999999998</v>
      </c>
      <c r="BQ59" s="63">
        <v>0</v>
      </c>
      <c r="BR59" s="63">
        <v>45898.75</v>
      </c>
      <c r="BS59" s="63">
        <v>58287.945</v>
      </c>
      <c r="BT59" s="63">
        <v>12389.194999999998</v>
      </c>
      <c r="BU59" s="63">
        <v>0</v>
      </c>
      <c r="BV59" s="63">
        <v>45898.75</v>
      </c>
      <c r="BW59" s="63">
        <v>58287.945</v>
      </c>
      <c r="BX59" s="135"/>
      <c r="BY59" s="136">
        <v>1</v>
      </c>
      <c r="BZ59" s="136">
        <v>1</v>
      </c>
      <c r="CA59" s="136">
        <v>1</v>
      </c>
      <c r="CB59" s="136">
        <v>1</v>
      </c>
      <c r="CC59" s="136">
        <v>0</v>
      </c>
      <c r="CD59" s="136">
        <v>0.78744841664944609</v>
      </c>
      <c r="CE59" s="136">
        <v>0.21255158335055385</v>
      </c>
      <c r="CF59" s="136">
        <v>0</v>
      </c>
      <c r="CG59" s="137">
        <v>0</v>
      </c>
      <c r="CH59" s="137">
        <v>0</v>
      </c>
      <c r="CI59" s="137">
        <v>0</v>
      </c>
      <c r="CJ59" s="137">
        <v>0</v>
      </c>
      <c r="CK59" s="137">
        <v>0</v>
      </c>
      <c r="CL59" s="137">
        <v>0</v>
      </c>
      <c r="CM59" s="137">
        <v>0</v>
      </c>
      <c r="CN59" s="138"/>
      <c r="CO59" s="57" t="s">
        <v>170</v>
      </c>
      <c r="CP59" s="63">
        <v>503</v>
      </c>
      <c r="CQ59" s="63">
        <v>503</v>
      </c>
      <c r="CR59" s="63">
        <v>43.947202025300001</v>
      </c>
      <c r="CS59" s="64">
        <v>5.8287945000000001E-2</v>
      </c>
      <c r="CT59" s="65">
        <v>100</v>
      </c>
      <c r="CU59" s="65">
        <v>58287.945</v>
      </c>
      <c r="CV59" s="65">
        <v>0</v>
      </c>
      <c r="CW59" s="65">
        <v>100</v>
      </c>
      <c r="CX59" s="66">
        <v>21.255158335055384</v>
      </c>
      <c r="CY59" s="66">
        <v>0</v>
      </c>
      <c r="CZ59" s="66">
        <v>78.744841664944616</v>
      </c>
      <c r="DA59" s="125">
        <v>115.88060636182902</v>
      </c>
      <c r="DB59" s="125">
        <v>0</v>
      </c>
      <c r="DC59" s="125" t="s">
        <v>102</v>
      </c>
      <c r="DD59" s="125">
        <v>115.88060636182902</v>
      </c>
      <c r="DE59" s="116"/>
      <c r="DF59" s="116"/>
      <c r="DG59" s="116"/>
    </row>
    <row r="60" spans="1:142" s="115" customFormat="1" ht="21.75" customHeight="1" x14ac:dyDescent="0.25">
      <c r="A60" s="67" t="s">
        <v>171</v>
      </c>
      <c r="B60" s="125" t="s">
        <v>103</v>
      </c>
      <c r="C60" s="126">
        <v>74.856995278200003</v>
      </c>
      <c r="D60" s="127">
        <v>3598</v>
      </c>
      <c r="E60" s="128" t="s">
        <v>138</v>
      </c>
      <c r="F60" s="129">
        <v>0</v>
      </c>
      <c r="G60" s="128" t="s">
        <v>135</v>
      </c>
      <c r="H60" s="127">
        <v>1423500</v>
      </c>
      <c r="I60" s="127">
        <v>245046.39999999999</v>
      </c>
      <c r="J60" s="147">
        <v>2685.44</v>
      </c>
      <c r="K60" s="147">
        <v>912.56</v>
      </c>
      <c r="L60" s="367">
        <v>0</v>
      </c>
      <c r="M60" s="367">
        <v>225564</v>
      </c>
      <c r="N60" s="367">
        <v>225564</v>
      </c>
      <c r="O60" s="148"/>
      <c r="P60" s="148"/>
      <c r="Q60" s="142"/>
      <c r="R60" s="143"/>
      <c r="S60" s="144">
        <v>406082.20660520508</v>
      </c>
      <c r="T60" s="145">
        <v>0</v>
      </c>
      <c r="U60" s="145">
        <v>5336.5</v>
      </c>
      <c r="V60" s="146">
        <v>3.2000000000000001E-2</v>
      </c>
      <c r="W60" s="146">
        <v>0.41499999999999998</v>
      </c>
      <c r="X60" s="146">
        <v>0.55300000000000005</v>
      </c>
      <c r="Y60" s="146">
        <v>2.9000000000000001E-2</v>
      </c>
      <c r="Z60" s="146">
        <v>0.82399999999999995</v>
      </c>
      <c r="AA60" s="146">
        <v>0.14699999999999999</v>
      </c>
      <c r="AB60" s="63">
        <v>154.7585</v>
      </c>
      <c r="AC60" s="63">
        <v>0</v>
      </c>
      <c r="AD60" s="63">
        <v>154.7585</v>
      </c>
      <c r="AE60" s="63">
        <v>1178298.8415000001</v>
      </c>
      <c r="AF60" s="63">
        <v>245046.39999999999</v>
      </c>
      <c r="AG60" s="63">
        <v>1423500</v>
      </c>
      <c r="AH60" s="63">
        <v>0</v>
      </c>
      <c r="AI60" s="63">
        <v>0</v>
      </c>
      <c r="AJ60" s="63">
        <v>0</v>
      </c>
      <c r="AK60" s="63">
        <v>225564</v>
      </c>
      <c r="AL60" s="63">
        <v>0</v>
      </c>
      <c r="AM60" s="63">
        <v>225564</v>
      </c>
      <c r="AN60" s="63">
        <v>154.7585</v>
      </c>
      <c r="AO60" s="63">
        <v>0</v>
      </c>
      <c r="AP60" s="63">
        <v>154.7585</v>
      </c>
      <c r="AQ60" s="63">
        <v>1403862.8415000001</v>
      </c>
      <c r="AR60" s="63">
        <v>245046.39999999999</v>
      </c>
      <c r="AS60" s="63">
        <v>1649064</v>
      </c>
      <c r="AT60" s="63">
        <v>0</v>
      </c>
      <c r="AU60" s="63">
        <v>0</v>
      </c>
      <c r="AV60" s="63">
        <v>0</v>
      </c>
      <c r="AW60" s="63">
        <v>0</v>
      </c>
      <c r="AX60" s="63">
        <v>0</v>
      </c>
      <c r="AY60" s="63">
        <v>0</v>
      </c>
      <c r="AZ60" s="63">
        <v>0</v>
      </c>
      <c r="BA60" s="63">
        <v>406082.20660520508</v>
      </c>
      <c r="BB60" s="63">
        <v>406082.20660520508</v>
      </c>
      <c r="BC60" s="63">
        <v>0</v>
      </c>
      <c r="BD60" s="63">
        <v>83271.099999999991</v>
      </c>
      <c r="BE60" s="63">
        <v>489353.30660520506</v>
      </c>
      <c r="BF60" s="63">
        <v>0</v>
      </c>
      <c r="BG60" s="63">
        <v>406082.20660520508</v>
      </c>
      <c r="BH60" s="63">
        <v>406082.20660520508</v>
      </c>
      <c r="BI60" s="63">
        <v>0</v>
      </c>
      <c r="BJ60" s="63">
        <v>83271.099999999991</v>
      </c>
      <c r="BK60" s="63">
        <v>489353.30660520506</v>
      </c>
      <c r="BL60" s="63">
        <v>154.7585</v>
      </c>
      <c r="BM60" s="63">
        <v>1178298.8415000001</v>
      </c>
      <c r="BN60" s="63">
        <v>245046.39999999999</v>
      </c>
      <c r="BO60" s="63">
        <v>1423500</v>
      </c>
      <c r="BP60" s="63">
        <v>406082.20660520508</v>
      </c>
      <c r="BQ60" s="63">
        <v>225564</v>
      </c>
      <c r="BR60" s="63">
        <v>83271.099999999991</v>
      </c>
      <c r="BS60" s="63">
        <v>714917.30660520506</v>
      </c>
      <c r="BT60" s="63">
        <v>406236.96510520508</v>
      </c>
      <c r="BU60" s="63">
        <v>1403862.8415000001</v>
      </c>
      <c r="BV60" s="63">
        <v>328317.5</v>
      </c>
      <c r="BW60" s="63">
        <v>2138417.3066052049</v>
      </c>
      <c r="BX60" s="135"/>
      <c r="BY60" s="136">
        <v>0.2536297943301834</v>
      </c>
      <c r="BZ60" s="136">
        <v>0.22883901336454604</v>
      </c>
      <c r="CA60" s="136">
        <v>0.2536297943301834</v>
      </c>
      <c r="CB60" s="136">
        <v>0.99961904377667865</v>
      </c>
      <c r="CC60" s="136">
        <v>0</v>
      </c>
      <c r="CD60" s="136">
        <v>0.17016560198127059</v>
      </c>
      <c r="CE60" s="136">
        <v>0.82983439801872949</v>
      </c>
      <c r="CF60" s="136">
        <v>0</v>
      </c>
      <c r="CG60" s="137">
        <v>0.77116098663545396</v>
      </c>
      <c r="CH60" s="137">
        <v>0.7463702056698166</v>
      </c>
      <c r="CI60" s="137">
        <v>3.8095622332133528E-4</v>
      </c>
      <c r="CJ60" s="137">
        <v>1</v>
      </c>
      <c r="CK60" s="137">
        <v>0.1485972648726793</v>
      </c>
      <c r="CL60" s="137">
        <v>9.3846266730702991E-5</v>
      </c>
      <c r="CM60" s="137">
        <v>0.85130888886059009</v>
      </c>
      <c r="CN60" s="138"/>
      <c r="CO60" s="57" t="s">
        <v>171</v>
      </c>
      <c r="CP60" s="63">
        <v>3598</v>
      </c>
      <c r="CQ60" s="63">
        <v>912.56</v>
      </c>
      <c r="CR60" s="63">
        <v>74.856995278200003</v>
      </c>
      <c r="CS60" s="64">
        <v>2.1384173066052048</v>
      </c>
      <c r="CT60" s="65">
        <v>25.362979433018339</v>
      </c>
      <c r="CU60" s="65">
        <v>542366.34166638285</v>
      </c>
      <c r="CV60" s="65">
        <v>66.567923650966179</v>
      </c>
      <c r="CW60" s="65">
        <v>33.432076349033835</v>
      </c>
      <c r="CX60" s="66">
        <v>82.983439801872947</v>
      </c>
      <c r="CY60" s="66">
        <v>0</v>
      </c>
      <c r="CZ60" s="66">
        <v>17.01656019812706</v>
      </c>
      <c r="DA60" s="125">
        <v>2343.3169398233595</v>
      </c>
      <c r="DB60" s="125">
        <v>1559.897431401771</v>
      </c>
      <c r="DC60" s="125">
        <v>594.33499349783347</v>
      </c>
      <c r="DD60" s="125">
        <v>136.00703352006812</v>
      </c>
      <c r="DE60" s="116"/>
      <c r="DF60" s="116"/>
      <c r="DG60" s="116"/>
    </row>
    <row r="61" spans="1:142" s="115" customFormat="1" ht="21.75" customHeight="1" x14ac:dyDescent="0.25">
      <c r="A61" s="67" t="s">
        <v>172</v>
      </c>
      <c r="B61" s="125" t="s">
        <v>109</v>
      </c>
      <c r="C61" s="126">
        <v>24.05</v>
      </c>
      <c r="D61" s="127">
        <v>145</v>
      </c>
      <c r="E61" s="128" t="s">
        <v>145</v>
      </c>
      <c r="F61" s="129">
        <v>1</v>
      </c>
      <c r="G61" s="128" t="s">
        <v>135</v>
      </c>
      <c r="H61" s="127">
        <v>0</v>
      </c>
      <c r="I61" s="127">
        <v>0</v>
      </c>
      <c r="J61" s="127">
        <v>0</v>
      </c>
      <c r="K61" s="127">
        <v>145</v>
      </c>
      <c r="L61" s="368"/>
      <c r="M61" s="367">
        <v>0</v>
      </c>
      <c r="N61" s="367"/>
      <c r="O61" s="148"/>
      <c r="P61" s="148"/>
      <c r="Q61" s="142"/>
      <c r="R61" s="143"/>
      <c r="S61" s="144">
        <v>33896.47020833334</v>
      </c>
      <c r="T61" s="145">
        <v>0</v>
      </c>
      <c r="U61" s="145">
        <v>0</v>
      </c>
      <c r="V61" s="146">
        <v>3.2000000000000001E-2</v>
      </c>
      <c r="W61" s="146">
        <v>0.41499999999999998</v>
      </c>
      <c r="X61" s="146">
        <v>0.55300000000000005</v>
      </c>
      <c r="Y61" s="146">
        <v>2.9000000000000001E-2</v>
      </c>
      <c r="Z61" s="146">
        <v>0.82399999999999995</v>
      </c>
      <c r="AA61" s="146">
        <v>0.14699999999999999</v>
      </c>
      <c r="AB61" s="63">
        <v>0</v>
      </c>
      <c r="AC61" s="63">
        <v>0</v>
      </c>
      <c r="AD61" s="63">
        <v>0</v>
      </c>
      <c r="AE61" s="63">
        <v>0</v>
      </c>
      <c r="AF61" s="63">
        <v>0</v>
      </c>
      <c r="AG61" s="63">
        <v>0</v>
      </c>
      <c r="AH61" s="63">
        <v>0</v>
      </c>
      <c r="AI61" s="63">
        <v>0</v>
      </c>
      <c r="AJ61" s="63">
        <v>0</v>
      </c>
      <c r="AK61" s="63">
        <v>0</v>
      </c>
      <c r="AL61" s="63">
        <v>0</v>
      </c>
      <c r="AM61" s="63">
        <v>0</v>
      </c>
      <c r="AN61" s="63">
        <v>0</v>
      </c>
      <c r="AO61" s="63">
        <v>0</v>
      </c>
      <c r="AP61" s="63">
        <v>0</v>
      </c>
      <c r="AQ61" s="63">
        <v>0</v>
      </c>
      <c r="AR61" s="63">
        <v>0</v>
      </c>
      <c r="AS61" s="63">
        <v>0</v>
      </c>
      <c r="AT61" s="63">
        <v>0</v>
      </c>
      <c r="AU61" s="63">
        <v>0</v>
      </c>
      <c r="AV61" s="63">
        <v>0</v>
      </c>
      <c r="AW61" s="63">
        <v>0</v>
      </c>
      <c r="AX61" s="63">
        <v>0</v>
      </c>
      <c r="AY61" s="63">
        <v>0</v>
      </c>
      <c r="AZ61" s="63">
        <v>0</v>
      </c>
      <c r="BA61" s="63">
        <v>33896.47020833334</v>
      </c>
      <c r="BB61" s="63">
        <v>33896.47020833334</v>
      </c>
      <c r="BC61" s="63">
        <v>0</v>
      </c>
      <c r="BD61" s="63">
        <v>13231.25</v>
      </c>
      <c r="BE61" s="63">
        <v>47127.72020833334</v>
      </c>
      <c r="BF61" s="63">
        <v>0</v>
      </c>
      <c r="BG61" s="63">
        <v>33896.47020833334</v>
      </c>
      <c r="BH61" s="63">
        <v>33896.47020833334</v>
      </c>
      <c r="BI61" s="63">
        <v>0</v>
      </c>
      <c r="BJ61" s="63">
        <v>13231.25</v>
      </c>
      <c r="BK61" s="63">
        <v>47127.72020833334</v>
      </c>
      <c r="BL61" s="63">
        <v>0</v>
      </c>
      <c r="BM61" s="63">
        <v>0</v>
      </c>
      <c r="BN61" s="63">
        <v>0</v>
      </c>
      <c r="BO61" s="63">
        <v>0</v>
      </c>
      <c r="BP61" s="63">
        <v>33896.47020833334</v>
      </c>
      <c r="BQ61" s="63">
        <v>0</v>
      </c>
      <c r="BR61" s="63">
        <v>13231.25</v>
      </c>
      <c r="BS61" s="63">
        <v>47127.72020833334</v>
      </c>
      <c r="BT61" s="63">
        <v>33896.47020833334</v>
      </c>
      <c r="BU61" s="63">
        <v>0</v>
      </c>
      <c r="BV61" s="63">
        <v>13231.25</v>
      </c>
      <c r="BW61" s="63">
        <v>47127.72020833334</v>
      </c>
      <c r="BX61" s="135"/>
      <c r="BY61" s="136">
        <v>1</v>
      </c>
      <c r="BZ61" s="136">
        <v>1</v>
      </c>
      <c r="CA61" s="136">
        <v>1</v>
      </c>
      <c r="CB61" s="136">
        <v>1</v>
      </c>
      <c r="CC61" s="136">
        <v>0</v>
      </c>
      <c r="CD61" s="136">
        <v>0.28075302479113745</v>
      </c>
      <c r="CE61" s="136">
        <v>0.71924697520886249</v>
      </c>
      <c r="CF61" s="136">
        <v>0</v>
      </c>
      <c r="CG61" s="137">
        <v>0</v>
      </c>
      <c r="CH61" s="137">
        <v>0</v>
      </c>
      <c r="CI61" s="137">
        <v>0</v>
      </c>
      <c r="CJ61" s="137">
        <v>0</v>
      </c>
      <c r="CK61" s="137">
        <v>0</v>
      </c>
      <c r="CL61" s="137">
        <v>0</v>
      </c>
      <c r="CM61" s="137">
        <v>0</v>
      </c>
      <c r="CN61" s="138"/>
      <c r="CO61" s="57" t="s">
        <v>172</v>
      </c>
      <c r="CP61" s="63">
        <v>145</v>
      </c>
      <c r="CQ61" s="63">
        <v>145</v>
      </c>
      <c r="CR61" s="63">
        <v>24.05</v>
      </c>
      <c r="CS61" s="64">
        <v>4.7127720208333342E-2</v>
      </c>
      <c r="CT61" s="65">
        <v>100</v>
      </c>
      <c r="CU61" s="65">
        <v>47127.72020833334</v>
      </c>
      <c r="CV61" s="65">
        <v>0</v>
      </c>
      <c r="CW61" s="65">
        <v>100</v>
      </c>
      <c r="CX61" s="66">
        <v>71.924697520886255</v>
      </c>
      <c r="CY61" s="66">
        <v>0</v>
      </c>
      <c r="CZ61" s="66">
        <v>28.075302479113745</v>
      </c>
      <c r="DA61" s="125">
        <v>325.0187600574713</v>
      </c>
      <c r="DB61" s="125">
        <v>0</v>
      </c>
      <c r="DC61" s="125" t="s">
        <v>102</v>
      </c>
      <c r="DD61" s="125">
        <v>325.0187600574713</v>
      </c>
      <c r="DE61" s="116"/>
      <c r="DF61" s="116"/>
      <c r="DG61" s="116"/>
    </row>
    <row r="62" spans="1:142" s="115" customFormat="1" ht="21.75" customHeight="1" x14ac:dyDescent="0.25">
      <c r="A62" s="67" t="s">
        <v>173</v>
      </c>
      <c r="B62" s="125" t="s">
        <v>108</v>
      </c>
      <c r="C62" s="126">
        <v>59.605202942600002</v>
      </c>
      <c r="D62" s="127">
        <v>1641</v>
      </c>
      <c r="E62" s="128" t="s">
        <v>134</v>
      </c>
      <c r="F62" s="129">
        <v>1</v>
      </c>
      <c r="G62" s="128" t="s">
        <v>135</v>
      </c>
      <c r="H62" s="127">
        <v>147410</v>
      </c>
      <c r="I62" s="127">
        <v>89972.5</v>
      </c>
      <c r="J62" s="127">
        <v>986</v>
      </c>
      <c r="K62" s="127">
        <v>655</v>
      </c>
      <c r="L62" s="367">
        <v>0</v>
      </c>
      <c r="M62" s="367">
        <v>0</v>
      </c>
      <c r="N62" s="367">
        <v>0</v>
      </c>
      <c r="O62" s="148"/>
      <c r="P62" s="148"/>
      <c r="Q62" s="142"/>
      <c r="R62" s="143"/>
      <c r="S62" s="144">
        <v>56502.005401694281</v>
      </c>
      <c r="T62" s="145">
        <v>395</v>
      </c>
      <c r="U62" s="145">
        <v>201394.69999999998</v>
      </c>
      <c r="V62" s="146">
        <v>3.2000000000000001E-2</v>
      </c>
      <c r="W62" s="146">
        <v>0.41499999999999998</v>
      </c>
      <c r="X62" s="146">
        <v>0.55300000000000005</v>
      </c>
      <c r="Y62" s="146">
        <v>2.9000000000000001E-2</v>
      </c>
      <c r="Z62" s="146">
        <v>0.82399999999999995</v>
      </c>
      <c r="AA62" s="146">
        <v>0.14699999999999999</v>
      </c>
      <c r="AB62" s="63">
        <v>0</v>
      </c>
      <c r="AC62" s="63">
        <v>0</v>
      </c>
      <c r="AD62" s="63">
        <v>0</v>
      </c>
      <c r="AE62" s="63">
        <v>0</v>
      </c>
      <c r="AF62" s="63">
        <v>0</v>
      </c>
      <c r="AG62" s="63">
        <v>0</v>
      </c>
      <c r="AH62" s="63">
        <v>166113.15779999996</v>
      </c>
      <c r="AI62" s="63">
        <v>0</v>
      </c>
      <c r="AJ62" s="63">
        <v>166113.15779999996</v>
      </c>
      <c r="AK62" s="63">
        <v>0</v>
      </c>
      <c r="AL62" s="63">
        <v>0</v>
      </c>
      <c r="AM62" s="63">
        <v>166113.15779999996</v>
      </c>
      <c r="AN62" s="63">
        <v>166113.15779999996</v>
      </c>
      <c r="AO62" s="63">
        <v>0</v>
      </c>
      <c r="AP62" s="63">
        <v>166113.15779999996</v>
      </c>
      <c r="AQ62" s="63">
        <v>0</v>
      </c>
      <c r="AR62" s="63">
        <v>0</v>
      </c>
      <c r="AS62" s="63">
        <v>166113.15779999996</v>
      </c>
      <c r="AT62" s="63">
        <v>5853.0862999999999</v>
      </c>
      <c r="AU62" s="63">
        <v>0</v>
      </c>
      <c r="AV62" s="63">
        <v>5853.0862999999999</v>
      </c>
      <c r="AW62" s="63">
        <v>51584.413699999997</v>
      </c>
      <c r="AX62" s="63">
        <v>89972.5</v>
      </c>
      <c r="AY62" s="63">
        <v>147410</v>
      </c>
      <c r="AZ62" s="63">
        <v>29823.455899999997</v>
      </c>
      <c r="BA62" s="63">
        <v>56502.005401694281</v>
      </c>
      <c r="BB62" s="63">
        <v>86325.461301694275</v>
      </c>
      <c r="BC62" s="63">
        <v>0</v>
      </c>
      <c r="BD62" s="63">
        <v>59768.75</v>
      </c>
      <c r="BE62" s="63">
        <v>146094.21130169427</v>
      </c>
      <c r="BF62" s="63">
        <v>35676.542199999996</v>
      </c>
      <c r="BG62" s="63">
        <v>56502.005401694281</v>
      </c>
      <c r="BH62" s="63">
        <v>92178.54760169427</v>
      </c>
      <c r="BI62" s="63">
        <v>51584.413699999997</v>
      </c>
      <c r="BJ62" s="63">
        <v>149741.25</v>
      </c>
      <c r="BK62" s="63">
        <v>293504.21130169427</v>
      </c>
      <c r="BL62" s="63">
        <v>5853.0862999999999</v>
      </c>
      <c r="BM62" s="63">
        <v>51584.413699999997</v>
      </c>
      <c r="BN62" s="63">
        <v>89972.5</v>
      </c>
      <c r="BO62" s="63">
        <v>147410</v>
      </c>
      <c r="BP62" s="63">
        <v>252438.61910169423</v>
      </c>
      <c r="BQ62" s="63">
        <v>0</v>
      </c>
      <c r="BR62" s="63">
        <v>59768.75</v>
      </c>
      <c r="BS62" s="63">
        <v>312207.3691016942</v>
      </c>
      <c r="BT62" s="63">
        <v>258291.70540169423</v>
      </c>
      <c r="BU62" s="63">
        <v>51584.413699999997</v>
      </c>
      <c r="BV62" s="63">
        <v>149741.25</v>
      </c>
      <c r="BW62" s="63">
        <v>459617.3691016942</v>
      </c>
      <c r="BX62" s="135"/>
      <c r="BY62" s="136">
        <v>1</v>
      </c>
      <c r="BZ62" s="136">
        <v>0.63858381130229658</v>
      </c>
      <c r="CA62" s="136">
        <v>1</v>
      </c>
      <c r="CB62" s="136">
        <v>0.35687769167166467</v>
      </c>
      <c r="CC62" s="136">
        <v>1</v>
      </c>
      <c r="CD62" s="136">
        <v>0.51018433206084501</v>
      </c>
      <c r="CE62" s="136">
        <v>0.31406209537124335</v>
      </c>
      <c r="CF62" s="136">
        <v>0.17575357256791163</v>
      </c>
      <c r="CG62" s="137">
        <v>0.36141618869770353</v>
      </c>
      <c r="CH62" s="137">
        <v>0</v>
      </c>
      <c r="CI62" s="137">
        <v>0.64312230832833539</v>
      </c>
      <c r="CJ62" s="137">
        <v>0</v>
      </c>
      <c r="CK62" s="137">
        <v>0</v>
      </c>
      <c r="CL62" s="137">
        <v>1</v>
      </c>
      <c r="CM62" s="137">
        <v>0</v>
      </c>
      <c r="CN62" s="138"/>
      <c r="CO62" s="57" t="s">
        <v>173</v>
      </c>
      <c r="CP62" s="63">
        <v>1641</v>
      </c>
      <c r="CQ62" s="63">
        <v>655</v>
      </c>
      <c r="CR62" s="63">
        <v>59.605202942600002</v>
      </c>
      <c r="CS62" s="64">
        <v>0.45961736910169421</v>
      </c>
      <c r="CT62" s="65">
        <v>100</v>
      </c>
      <c r="CU62" s="65">
        <v>459617.3691016942</v>
      </c>
      <c r="CV62" s="65">
        <v>32.072330140200663</v>
      </c>
      <c r="CW62" s="65">
        <v>67.927669859799337</v>
      </c>
      <c r="CX62" s="66">
        <v>31.406209537124337</v>
      </c>
      <c r="CY62" s="66">
        <v>17.575357256791165</v>
      </c>
      <c r="CZ62" s="66">
        <v>51.018433206084502</v>
      </c>
      <c r="DA62" s="125">
        <v>701.70590702548736</v>
      </c>
      <c r="DB62" s="125">
        <v>225.05343511450383</v>
      </c>
      <c r="DC62" s="125">
        <v>0</v>
      </c>
      <c r="DD62" s="125">
        <v>178.85692340139809</v>
      </c>
      <c r="DE62" s="116"/>
      <c r="DF62" s="116"/>
      <c r="DG62" s="116"/>
    </row>
    <row r="63" spans="1:142" s="115" customFormat="1" ht="21.75" customHeight="1" x14ac:dyDescent="0.25">
      <c r="A63" s="67" t="s">
        <v>174</v>
      </c>
      <c r="B63" s="125" t="s">
        <v>108</v>
      </c>
      <c r="C63" s="126">
        <v>97.937325157999993</v>
      </c>
      <c r="D63" s="127">
        <v>5280</v>
      </c>
      <c r="E63" s="128" t="s">
        <v>134</v>
      </c>
      <c r="F63" s="129">
        <v>1</v>
      </c>
      <c r="G63" s="128" t="s">
        <v>135</v>
      </c>
      <c r="H63" s="127">
        <v>254741</v>
      </c>
      <c r="I63" s="127">
        <v>231893.62500000003</v>
      </c>
      <c r="J63" s="127">
        <v>2541.3000000000002</v>
      </c>
      <c r="K63" s="127">
        <v>2738.7</v>
      </c>
      <c r="L63" s="367">
        <v>1289244</v>
      </c>
      <c r="M63" s="367">
        <v>0</v>
      </c>
      <c r="N63" s="367">
        <v>1289244</v>
      </c>
      <c r="O63" s="148"/>
      <c r="P63" s="148"/>
      <c r="Q63" s="142"/>
      <c r="R63" s="143"/>
      <c r="S63" s="144">
        <v>77789.461398500032</v>
      </c>
      <c r="T63" s="145">
        <v>12767.5</v>
      </c>
      <c r="U63" s="145">
        <v>408673.64999999997</v>
      </c>
      <c r="V63" s="146">
        <v>3.2000000000000001E-2</v>
      </c>
      <c r="W63" s="146">
        <v>0.41499999999999998</v>
      </c>
      <c r="X63" s="146">
        <v>0.55300000000000005</v>
      </c>
      <c r="Y63" s="146">
        <v>2.9000000000000001E-2</v>
      </c>
      <c r="Z63" s="146">
        <v>0.82399999999999995</v>
      </c>
      <c r="AA63" s="146">
        <v>0.14699999999999999</v>
      </c>
      <c r="AB63" s="63">
        <v>0</v>
      </c>
      <c r="AC63" s="63">
        <v>0</v>
      </c>
      <c r="AD63" s="63">
        <v>0</v>
      </c>
      <c r="AE63" s="63">
        <v>0</v>
      </c>
      <c r="AF63" s="63">
        <v>0</v>
      </c>
      <c r="AG63" s="63">
        <v>0</v>
      </c>
      <c r="AH63" s="63">
        <v>342045.60009999998</v>
      </c>
      <c r="AI63" s="63">
        <v>0</v>
      </c>
      <c r="AJ63" s="63">
        <v>342045.60009999998</v>
      </c>
      <c r="AK63" s="63">
        <v>0</v>
      </c>
      <c r="AL63" s="63">
        <v>0</v>
      </c>
      <c r="AM63" s="63">
        <v>342045.60009999998</v>
      </c>
      <c r="AN63" s="63">
        <v>342045.60009999998</v>
      </c>
      <c r="AO63" s="63">
        <v>0</v>
      </c>
      <c r="AP63" s="63">
        <v>342045.60009999998</v>
      </c>
      <c r="AQ63" s="63">
        <v>0</v>
      </c>
      <c r="AR63" s="63">
        <v>0</v>
      </c>
      <c r="AS63" s="63">
        <v>342045.60009999998</v>
      </c>
      <c r="AT63" s="63">
        <v>12260.09585</v>
      </c>
      <c r="AU63" s="63">
        <v>0</v>
      </c>
      <c r="AV63" s="63">
        <v>12260.09585</v>
      </c>
      <c r="AW63" s="63">
        <v>10587.279149999971</v>
      </c>
      <c r="AX63" s="63">
        <v>231893.62500000003</v>
      </c>
      <c r="AY63" s="63">
        <v>254741</v>
      </c>
      <c r="AZ63" s="63">
        <v>67135.45405</v>
      </c>
      <c r="BA63" s="63">
        <v>77789.461398500032</v>
      </c>
      <c r="BB63" s="63">
        <v>144924.91544850002</v>
      </c>
      <c r="BC63" s="63">
        <v>1289244</v>
      </c>
      <c r="BD63" s="63">
        <v>249906.37499999997</v>
      </c>
      <c r="BE63" s="63">
        <v>1684075.2904485001</v>
      </c>
      <c r="BF63" s="63">
        <v>79395.549899999998</v>
      </c>
      <c r="BG63" s="63">
        <v>77789.461398500032</v>
      </c>
      <c r="BH63" s="63">
        <v>157185.01129850003</v>
      </c>
      <c r="BI63" s="63">
        <v>1299831.2791500001</v>
      </c>
      <c r="BJ63" s="63">
        <v>481800</v>
      </c>
      <c r="BK63" s="63">
        <v>1938816.2904485001</v>
      </c>
      <c r="BL63" s="63">
        <v>12260.09585</v>
      </c>
      <c r="BM63" s="63">
        <v>10587.279149999971</v>
      </c>
      <c r="BN63" s="63">
        <v>231893.62500000003</v>
      </c>
      <c r="BO63" s="63">
        <v>254741</v>
      </c>
      <c r="BP63" s="63">
        <v>486970.5155485</v>
      </c>
      <c r="BQ63" s="63">
        <v>1289244</v>
      </c>
      <c r="BR63" s="63">
        <v>249906.37499999997</v>
      </c>
      <c r="BS63" s="63">
        <v>2026120.8905485</v>
      </c>
      <c r="BT63" s="63">
        <v>499230.61139850004</v>
      </c>
      <c r="BU63" s="63">
        <v>1299831.2791500001</v>
      </c>
      <c r="BV63" s="63">
        <v>481800</v>
      </c>
      <c r="BW63" s="63">
        <v>2280861.8905485002</v>
      </c>
      <c r="BX63" s="135"/>
      <c r="BY63" s="136">
        <v>1</v>
      </c>
      <c r="BZ63" s="136">
        <v>0.85003668941228827</v>
      </c>
      <c r="CA63" s="136">
        <v>1</v>
      </c>
      <c r="CB63" s="136">
        <v>0.31485451354470428</v>
      </c>
      <c r="CC63" s="136">
        <v>1</v>
      </c>
      <c r="CD63" s="136">
        <v>0.2485021414218398</v>
      </c>
      <c r="CE63" s="136">
        <v>8.1072668964494277E-2</v>
      </c>
      <c r="CF63" s="136">
        <v>0.67042518961366593</v>
      </c>
      <c r="CG63" s="137">
        <v>0.14996331058771167</v>
      </c>
      <c r="CH63" s="137">
        <v>0</v>
      </c>
      <c r="CI63" s="137">
        <v>0.68514548645529572</v>
      </c>
      <c r="CJ63" s="137">
        <v>0</v>
      </c>
      <c r="CK63" s="137">
        <v>0</v>
      </c>
      <c r="CL63" s="137">
        <v>1</v>
      </c>
      <c r="CM63" s="137">
        <v>0</v>
      </c>
      <c r="CN63" s="138"/>
      <c r="CO63" s="57" t="s">
        <v>174</v>
      </c>
      <c r="CP63" s="63">
        <v>5280</v>
      </c>
      <c r="CQ63" s="63">
        <v>2738.7</v>
      </c>
      <c r="CR63" s="63">
        <v>97.937325157999993</v>
      </c>
      <c r="CS63" s="64">
        <v>2.2808618905485001</v>
      </c>
      <c r="CT63" s="65">
        <v>100</v>
      </c>
      <c r="CU63" s="65">
        <v>2280861.8905485002</v>
      </c>
      <c r="CV63" s="65">
        <v>11.168628887860459</v>
      </c>
      <c r="CW63" s="65">
        <v>88.831371112139536</v>
      </c>
      <c r="CX63" s="66">
        <v>8.1072668964494277</v>
      </c>
      <c r="CY63" s="66">
        <v>67.042518961366596</v>
      </c>
      <c r="CZ63" s="66">
        <v>24.85021414218398</v>
      </c>
      <c r="DA63" s="125">
        <v>832.82648356829895</v>
      </c>
      <c r="DB63" s="125">
        <v>93.015299229561478</v>
      </c>
      <c r="DC63" s="125">
        <v>0</v>
      </c>
      <c r="DD63" s="125">
        <v>367.20005500918563</v>
      </c>
      <c r="DE63" s="116"/>
      <c r="DF63" s="116"/>
      <c r="DG63" s="116"/>
    </row>
    <row r="64" spans="1:142" s="115" customFormat="1" ht="21.75" customHeight="1" x14ac:dyDescent="0.25">
      <c r="A64" s="67" t="s">
        <v>175</v>
      </c>
      <c r="B64" s="125" t="s">
        <v>107</v>
      </c>
      <c r="C64" s="126">
        <v>100.891445176</v>
      </c>
      <c r="D64" s="127">
        <v>1402</v>
      </c>
      <c r="E64" s="128" t="s">
        <v>138</v>
      </c>
      <c r="F64" s="129">
        <v>0</v>
      </c>
      <c r="G64" s="128" t="s">
        <v>135</v>
      </c>
      <c r="H64" s="127">
        <v>55206.25</v>
      </c>
      <c r="I64" s="127">
        <v>44165</v>
      </c>
      <c r="J64" s="147">
        <v>605</v>
      </c>
      <c r="K64" s="147">
        <v>797</v>
      </c>
      <c r="L64" s="367">
        <v>0</v>
      </c>
      <c r="M64" s="367">
        <v>0</v>
      </c>
      <c r="N64" s="367">
        <v>0</v>
      </c>
      <c r="O64" s="142">
        <v>310250</v>
      </c>
      <c r="P64" s="143" t="s">
        <v>140</v>
      </c>
      <c r="Q64" s="142"/>
      <c r="R64" s="143"/>
      <c r="S64" s="144">
        <v>53730.876597850001</v>
      </c>
      <c r="T64" s="145">
        <v>769.2</v>
      </c>
      <c r="U64" s="145">
        <v>223.3499999999998</v>
      </c>
      <c r="V64" s="146">
        <v>3.2000000000000001E-2</v>
      </c>
      <c r="W64" s="146">
        <v>0.41499999999999998</v>
      </c>
      <c r="X64" s="146">
        <v>0.55300000000000005</v>
      </c>
      <c r="Y64" s="146">
        <v>2.9000000000000001E-2</v>
      </c>
      <c r="Z64" s="146">
        <v>0.82399999999999995</v>
      </c>
      <c r="AA64" s="146">
        <v>0.14699999999999999</v>
      </c>
      <c r="AB64" s="63">
        <v>31.091549999999998</v>
      </c>
      <c r="AC64" s="63">
        <v>0</v>
      </c>
      <c r="AD64" s="63">
        <v>31.091549999999998</v>
      </c>
      <c r="AE64" s="63">
        <v>11010.158450000001</v>
      </c>
      <c r="AF64" s="63">
        <v>44165</v>
      </c>
      <c r="AG64" s="63">
        <v>55206.25</v>
      </c>
      <c r="AH64" s="63">
        <v>0</v>
      </c>
      <c r="AI64" s="63">
        <v>0</v>
      </c>
      <c r="AJ64" s="63">
        <v>0</v>
      </c>
      <c r="AK64" s="63">
        <v>0</v>
      </c>
      <c r="AL64" s="63">
        <v>0</v>
      </c>
      <c r="AM64" s="63">
        <v>0</v>
      </c>
      <c r="AN64" s="63">
        <v>31.091549999999998</v>
      </c>
      <c r="AO64" s="63">
        <v>0</v>
      </c>
      <c r="AP64" s="63">
        <v>31.091549999999998</v>
      </c>
      <c r="AQ64" s="63">
        <v>11010.158450000001</v>
      </c>
      <c r="AR64" s="63">
        <v>44165</v>
      </c>
      <c r="AS64" s="63">
        <v>55206.25</v>
      </c>
      <c r="AT64" s="63">
        <v>0</v>
      </c>
      <c r="AU64" s="63">
        <v>0</v>
      </c>
      <c r="AV64" s="63">
        <v>0</v>
      </c>
      <c r="AW64" s="63">
        <v>0</v>
      </c>
      <c r="AX64" s="63">
        <v>0</v>
      </c>
      <c r="AY64" s="63">
        <v>0</v>
      </c>
      <c r="AZ64" s="63">
        <v>0</v>
      </c>
      <c r="BA64" s="63">
        <v>53730.876597850001</v>
      </c>
      <c r="BB64" s="63">
        <v>53730.876597850001</v>
      </c>
      <c r="BC64" s="63">
        <v>0</v>
      </c>
      <c r="BD64" s="63">
        <v>72726.25</v>
      </c>
      <c r="BE64" s="63">
        <v>126457.12659785</v>
      </c>
      <c r="BF64" s="63">
        <v>0</v>
      </c>
      <c r="BG64" s="63">
        <v>53730.876597850001</v>
      </c>
      <c r="BH64" s="63">
        <v>53730.876597850001</v>
      </c>
      <c r="BI64" s="63">
        <v>0</v>
      </c>
      <c r="BJ64" s="63">
        <v>72726.25</v>
      </c>
      <c r="BK64" s="63">
        <v>126457.12659785</v>
      </c>
      <c r="BL64" s="63">
        <v>31.091549999999998</v>
      </c>
      <c r="BM64" s="63">
        <v>11010.158450000001</v>
      </c>
      <c r="BN64" s="63">
        <v>44165</v>
      </c>
      <c r="BO64" s="63">
        <v>55206.25</v>
      </c>
      <c r="BP64" s="63">
        <v>53730.876597850001</v>
      </c>
      <c r="BQ64" s="63">
        <v>0</v>
      </c>
      <c r="BR64" s="63">
        <v>72726.25</v>
      </c>
      <c r="BS64" s="63">
        <v>126457.12659785</v>
      </c>
      <c r="BT64" s="63">
        <v>53761.968147849999</v>
      </c>
      <c r="BU64" s="63">
        <v>11010.158450000001</v>
      </c>
      <c r="BV64" s="63">
        <v>116891.25</v>
      </c>
      <c r="BW64" s="63">
        <v>181663.37659785</v>
      </c>
      <c r="BX64" s="135"/>
      <c r="BY64" s="136">
        <v>0.62217017954722875</v>
      </c>
      <c r="BZ64" s="136">
        <v>0.69610688167373103</v>
      </c>
      <c r="CA64" s="136">
        <v>0.62217017954722875</v>
      </c>
      <c r="CB64" s="136">
        <v>0.99942168132843479</v>
      </c>
      <c r="CC64" s="136">
        <v>0</v>
      </c>
      <c r="CD64" s="136">
        <v>0.57510598221386822</v>
      </c>
      <c r="CE64" s="136">
        <v>0.42489401778613184</v>
      </c>
      <c r="CF64" s="136">
        <v>0</v>
      </c>
      <c r="CG64" s="137">
        <v>0.30389311832626903</v>
      </c>
      <c r="CH64" s="137">
        <v>0.37782982045277125</v>
      </c>
      <c r="CI64" s="137">
        <v>5.7831867156528914E-4</v>
      </c>
      <c r="CJ64" s="137">
        <v>1</v>
      </c>
      <c r="CK64" s="137">
        <v>0.8</v>
      </c>
      <c r="CL64" s="137">
        <v>5.6318895052643496E-4</v>
      </c>
      <c r="CM64" s="137">
        <v>0.19943681104947358</v>
      </c>
      <c r="CN64" s="138"/>
      <c r="CO64" s="57" t="s">
        <v>175</v>
      </c>
      <c r="CP64" s="63">
        <v>1402</v>
      </c>
      <c r="CQ64" s="63">
        <v>797</v>
      </c>
      <c r="CR64" s="63">
        <v>100.891445176</v>
      </c>
      <c r="CS64" s="64">
        <v>0.18166337659785001</v>
      </c>
      <c r="CT64" s="65">
        <v>62.217017954722877</v>
      </c>
      <c r="CU64" s="65">
        <v>113025.53563504019</v>
      </c>
      <c r="CV64" s="65">
        <v>30.389311832626902</v>
      </c>
      <c r="CW64" s="65">
        <v>69.610688167373098</v>
      </c>
      <c r="CX64" s="66">
        <v>42.489401778613185</v>
      </c>
      <c r="CY64" s="66">
        <v>0</v>
      </c>
      <c r="CZ64" s="66">
        <v>57.510598221386822</v>
      </c>
      <c r="DA64" s="125">
        <v>227.93397314661229</v>
      </c>
      <c r="DB64" s="125">
        <v>69.267565872020072</v>
      </c>
      <c r="DC64" s="125">
        <v>113.45097679803278</v>
      </c>
      <c r="DD64" s="125">
        <v>90.1976651910485</v>
      </c>
      <c r="DE64" s="116"/>
      <c r="DF64" s="116"/>
      <c r="DG64" s="116"/>
    </row>
    <row r="65" spans="1:111" s="115" customFormat="1" ht="21.75" customHeight="1" x14ac:dyDescent="0.25">
      <c r="A65" s="67" t="s">
        <v>176</v>
      </c>
      <c r="B65" s="125" t="s">
        <v>106</v>
      </c>
      <c r="C65" s="126">
        <v>112.46945631299999</v>
      </c>
      <c r="D65" s="127">
        <v>888</v>
      </c>
      <c r="E65" s="128" t="s">
        <v>145</v>
      </c>
      <c r="F65" s="129">
        <v>1</v>
      </c>
      <c r="G65" s="128" t="s">
        <v>135</v>
      </c>
      <c r="H65" s="127">
        <v>0</v>
      </c>
      <c r="I65" s="127">
        <v>0</v>
      </c>
      <c r="J65" s="127">
        <v>0</v>
      </c>
      <c r="K65" s="127">
        <v>888</v>
      </c>
      <c r="L65" s="368"/>
      <c r="M65" s="367">
        <v>0</v>
      </c>
      <c r="N65" s="367"/>
      <c r="O65" s="148"/>
      <c r="P65" s="148"/>
      <c r="Q65" s="142"/>
      <c r="R65" s="143"/>
      <c r="S65" s="144">
        <v>7586.3312800000449</v>
      </c>
      <c r="T65" s="145">
        <v>0</v>
      </c>
      <c r="U65" s="145">
        <v>0</v>
      </c>
      <c r="V65" s="146">
        <v>3.2000000000000001E-2</v>
      </c>
      <c r="W65" s="146">
        <v>0.41499999999999998</v>
      </c>
      <c r="X65" s="146">
        <v>0.55300000000000005</v>
      </c>
      <c r="Y65" s="146">
        <v>2.9000000000000001E-2</v>
      </c>
      <c r="Z65" s="146">
        <v>0.82399999999999995</v>
      </c>
      <c r="AA65" s="146">
        <v>0.14699999999999999</v>
      </c>
      <c r="AB65" s="63">
        <v>0</v>
      </c>
      <c r="AC65" s="63">
        <v>0</v>
      </c>
      <c r="AD65" s="63">
        <v>0</v>
      </c>
      <c r="AE65" s="63">
        <v>0</v>
      </c>
      <c r="AF65" s="63">
        <v>0</v>
      </c>
      <c r="AG65" s="63">
        <v>0</v>
      </c>
      <c r="AH65" s="63">
        <v>0</v>
      </c>
      <c r="AI65" s="63">
        <v>0</v>
      </c>
      <c r="AJ65" s="63">
        <v>0</v>
      </c>
      <c r="AK65" s="63">
        <v>0</v>
      </c>
      <c r="AL65" s="63">
        <v>0</v>
      </c>
      <c r="AM65" s="63">
        <v>0</v>
      </c>
      <c r="AN65" s="63">
        <v>0</v>
      </c>
      <c r="AO65" s="63">
        <v>0</v>
      </c>
      <c r="AP65" s="63">
        <v>0</v>
      </c>
      <c r="AQ65" s="63">
        <v>0</v>
      </c>
      <c r="AR65" s="63">
        <v>0</v>
      </c>
      <c r="AS65" s="63">
        <v>0</v>
      </c>
      <c r="AT65" s="63">
        <v>0</v>
      </c>
      <c r="AU65" s="63">
        <v>0</v>
      </c>
      <c r="AV65" s="63">
        <v>0</v>
      </c>
      <c r="AW65" s="63">
        <v>0</v>
      </c>
      <c r="AX65" s="63">
        <v>0</v>
      </c>
      <c r="AY65" s="63">
        <v>0</v>
      </c>
      <c r="AZ65" s="63">
        <v>0</v>
      </c>
      <c r="BA65" s="63">
        <v>7586.3312800000449</v>
      </c>
      <c r="BB65" s="63">
        <v>7586.3312800000449</v>
      </c>
      <c r="BC65" s="63">
        <v>0</v>
      </c>
      <c r="BD65" s="63">
        <v>81030</v>
      </c>
      <c r="BE65" s="63">
        <v>88616.331280000042</v>
      </c>
      <c r="BF65" s="63">
        <v>0</v>
      </c>
      <c r="BG65" s="63">
        <v>7586.3312800000449</v>
      </c>
      <c r="BH65" s="63">
        <v>7586.3312800000449</v>
      </c>
      <c r="BI65" s="63">
        <v>0</v>
      </c>
      <c r="BJ65" s="63">
        <v>81030</v>
      </c>
      <c r="BK65" s="63">
        <v>88616.331280000042</v>
      </c>
      <c r="BL65" s="63">
        <v>0</v>
      </c>
      <c r="BM65" s="63">
        <v>0</v>
      </c>
      <c r="BN65" s="63">
        <v>0</v>
      </c>
      <c r="BO65" s="63">
        <v>0</v>
      </c>
      <c r="BP65" s="63">
        <v>7586.3312800000449</v>
      </c>
      <c r="BQ65" s="63">
        <v>0</v>
      </c>
      <c r="BR65" s="63">
        <v>81030</v>
      </c>
      <c r="BS65" s="63">
        <v>88616.331280000042</v>
      </c>
      <c r="BT65" s="63">
        <v>7586.3312800000449</v>
      </c>
      <c r="BU65" s="63">
        <v>0</v>
      </c>
      <c r="BV65" s="63">
        <v>81030</v>
      </c>
      <c r="BW65" s="63">
        <v>88616.331280000042</v>
      </c>
      <c r="BX65" s="135"/>
      <c r="BY65" s="136">
        <v>1</v>
      </c>
      <c r="BZ65" s="136">
        <v>1</v>
      </c>
      <c r="CA65" s="136">
        <v>1</v>
      </c>
      <c r="CB65" s="136">
        <v>1</v>
      </c>
      <c r="CC65" s="136">
        <v>0</v>
      </c>
      <c r="CD65" s="136">
        <v>0.91439127336439152</v>
      </c>
      <c r="CE65" s="136">
        <v>8.5608726635608479E-2</v>
      </c>
      <c r="CF65" s="136">
        <v>0</v>
      </c>
      <c r="CG65" s="137">
        <v>0</v>
      </c>
      <c r="CH65" s="137">
        <v>0</v>
      </c>
      <c r="CI65" s="137">
        <v>0</v>
      </c>
      <c r="CJ65" s="137">
        <v>0</v>
      </c>
      <c r="CK65" s="137">
        <v>0</v>
      </c>
      <c r="CL65" s="137">
        <v>0</v>
      </c>
      <c r="CM65" s="137">
        <v>0</v>
      </c>
      <c r="CN65" s="138"/>
      <c r="CO65" s="57" t="s">
        <v>176</v>
      </c>
      <c r="CP65" s="63">
        <v>888</v>
      </c>
      <c r="CQ65" s="63">
        <v>888</v>
      </c>
      <c r="CR65" s="63">
        <v>112.46945631299999</v>
      </c>
      <c r="CS65" s="64">
        <v>8.8616331280000044E-2</v>
      </c>
      <c r="CT65" s="65">
        <v>100</v>
      </c>
      <c r="CU65" s="65">
        <v>88616.331280000042</v>
      </c>
      <c r="CV65" s="65">
        <v>0</v>
      </c>
      <c r="CW65" s="65">
        <v>100</v>
      </c>
      <c r="CX65" s="66">
        <v>8.560872663560847</v>
      </c>
      <c r="CY65" s="66">
        <v>0</v>
      </c>
      <c r="CZ65" s="66">
        <v>91.439127336439157</v>
      </c>
      <c r="DA65" s="125">
        <v>99.793165855855904</v>
      </c>
      <c r="DB65" s="125">
        <v>0</v>
      </c>
      <c r="DC65" s="125" t="s">
        <v>102</v>
      </c>
      <c r="DD65" s="125">
        <v>99.793165855855904</v>
      </c>
      <c r="DE65" s="116"/>
      <c r="DF65" s="116"/>
      <c r="DG65" s="116"/>
    </row>
    <row r="66" spans="1:111" s="115" customFormat="1" ht="21.75" customHeight="1" x14ac:dyDescent="0.25">
      <c r="A66" s="67" t="s">
        <v>177</v>
      </c>
      <c r="B66" s="125" t="s">
        <v>101</v>
      </c>
      <c r="C66" s="126">
        <v>86.911391949999995</v>
      </c>
      <c r="D66" s="127">
        <v>1655</v>
      </c>
      <c r="E66" s="128" t="s">
        <v>134</v>
      </c>
      <c r="F66" s="129">
        <v>1</v>
      </c>
      <c r="G66" s="128" t="s">
        <v>135</v>
      </c>
      <c r="H66" s="127">
        <v>65335</v>
      </c>
      <c r="I66" s="127">
        <v>50012.3</v>
      </c>
      <c r="J66" s="127">
        <v>685.1</v>
      </c>
      <c r="K66" s="127">
        <v>969.9</v>
      </c>
      <c r="L66" s="367">
        <v>0</v>
      </c>
      <c r="M66" s="367">
        <v>0</v>
      </c>
      <c r="N66" s="367">
        <v>0</v>
      </c>
      <c r="O66" s="148"/>
      <c r="P66" s="148"/>
      <c r="Q66" s="142">
        <v>5285.5191256830603</v>
      </c>
      <c r="R66" s="143" t="s">
        <v>140</v>
      </c>
      <c r="S66" s="144">
        <v>72731.643422499998</v>
      </c>
      <c r="T66" s="145">
        <v>0</v>
      </c>
      <c r="U66" s="145">
        <v>0</v>
      </c>
      <c r="V66" s="146">
        <v>3.2000000000000001E-2</v>
      </c>
      <c r="W66" s="146">
        <v>0.41499999999999998</v>
      </c>
      <c r="X66" s="146">
        <v>0.55300000000000005</v>
      </c>
      <c r="Y66" s="146">
        <v>2.9000000000000001E-2</v>
      </c>
      <c r="Z66" s="146">
        <v>0.82399999999999995</v>
      </c>
      <c r="AA66" s="146">
        <v>0.14699999999999999</v>
      </c>
      <c r="AB66" s="63">
        <v>0</v>
      </c>
      <c r="AC66" s="63">
        <v>0</v>
      </c>
      <c r="AD66" s="63">
        <v>0</v>
      </c>
      <c r="AE66" s="63">
        <v>0</v>
      </c>
      <c r="AF66" s="63">
        <v>0</v>
      </c>
      <c r="AG66" s="63">
        <v>0</v>
      </c>
      <c r="AH66" s="63">
        <v>0</v>
      </c>
      <c r="AI66" s="63">
        <v>0</v>
      </c>
      <c r="AJ66" s="63">
        <v>0</v>
      </c>
      <c r="AK66" s="63">
        <v>0</v>
      </c>
      <c r="AL66" s="63">
        <v>0</v>
      </c>
      <c r="AM66" s="63">
        <v>0</v>
      </c>
      <c r="AN66" s="63">
        <v>0</v>
      </c>
      <c r="AO66" s="63">
        <v>0</v>
      </c>
      <c r="AP66" s="63">
        <v>0</v>
      </c>
      <c r="AQ66" s="63">
        <v>0</v>
      </c>
      <c r="AR66" s="63">
        <v>0</v>
      </c>
      <c r="AS66" s="63">
        <v>0</v>
      </c>
      <c r="AT66" s="63">
        <v>0</v>
      </c>
      <c r="AU66" s="63">
        <v>5285.5191256830603</v>
      </c>
      <c r="AV66" s="63">
        <v>5285.5191256830603</v>
      </c>
      <c r="AW66" s="63">
        <v>10037.180874316937</v>
      </c>
      <c r="AX66" s="63">
        <v>50012.3</v>
      </c>
      <c r="AY66" s="63">
        <v>65335</v>
      </c>
      <c r="AZ66" s="63">
        <v>0</v>
      </c>
      <c r="BA66" s="63">
        <v>67446.124296816939</v>
      </c>
      <c r="BB66" s="63">
        <v>67446.124296816939</v>
      </c>
      <c r="BC66" s="63">
        <v>0</v>
      </c>
      <c r="BD66" s="63">
        <v>88503.375</v>
      </c>
      <c r="BE66" s="63">
        <v>155949.49929681694</v>
      </c>
      <c r="BF66" s="63">
        <v>0</v>
      </c>
      <c r="BG66" s="63">
        <v>72731.643422499998</v>
      </c>
      <c r="BH66" s="63">
        <v>72731.643422499998</v>
      </c>
      <c r="BI66" s="63">
        <v>10037.180874316937</v>
      </c>
      <c r="BJ66" s="63">
        <v>138515.67499999999</v>
      </c>
      <c r="BK66" s="63">
        <v>221284.49929681694</v>
      </c>
      <c r="BL66" s="63">
        <v>5285.5191256830603</v>
      </c>
      <c r="BM66" s="63">
        <v>10037.180874316937</v>
      </c>
      <c r="BN66" s="63">
        <v>50012.3</v>
      </c>
      <c r="BO66" s="63">
        <v>65335</v>
      </c>
      <c r="BP66" s="63">
        <v>67446.124296816939</v>
      </c>
      <c r="BQ66" s="63">
        <v>0</v>
      </c>
      <c r="BR66" s="63">
        <v>88503.375</v>
      </c>
      <c r="BS66" s="63">
        <v>155949.49929681694</v>
      </c>
      <c r="BT66" s="63">
        <v>72731.643422499998</v>
      </c>
      <c r="BU66" s="63">
        <v>10037.180874316937</v>
      </c>
      <c r="BV66" s="63">
        <v>138515.67499999999</v>
      </c>
      <c r="BW66" s="63">
        <v>221284.49929681694</v>
      </c>
      <c r="BX66" s="135"/>
      <c r="BY66" s="136">
        <v>1</v>
      </c>
      <c r="BZ66" s="136">
        <v>1</v>
      </c>
      <c r="CA66" s="136">
        <v>1</v>
      </c>
      <c r="CB66" s="136">
        <v>1</v>
      </c>
      <c r="CC66" s="136">
        <v>1</v>
      </c>
      <c r="CD66" s="136">
        <v>0.62596194238713432</v>
      </c>
      <c r="CE66" s="136">
        <v>0.32867934109086605</v>
      </c>
      <c r="CF66" s="136">
        <v>4.535871652199959E-2</v>
      </c>
      <c r="CG66" s="137">
        <v>0</v>
      </c>
      <c r="CH66" s="137">
        <v>0</v>
      </c>
      <c r="CI66" s="137">
        <v>0</v>
      </c>
      <c r="CJ66" s="137">
        <v>0</v>
      </c>
      <c r="CK66" s="137">
        <v>0</v>
      </c>
      <c r="CL66" s="137">
        <v>0</v>
      </c>
      <c r="CM66" s="137">
        <v>0</v>
      </c>
      <c r="CN66" s="138"/>
      <c r="CO66" s="57" t="s">
        <v>177</v>
      </c>
      <c r="CP66" s="63">
        <v>1655</v>
      </c>
      <c r="CQ66" s="63">
        <v>969.9</v>
      </c>
      <c r="CR66" s="63">
        <v>86.911391949999995</v>
      </c>
      <c r="CS66" s="64">
        <v>0.22128449929681693</v>
      </c>
      <c r="CT66" s="65">
        <v>100</v>
      </c>
      <c r="CU66" s="65">
        <v>221284.49929681694</v>
      </c>
      <c r="CV66" s="65">
        <v>29.525339645396397</v>
      </c>
      <c r="CW66" s="65">
        <v>70.4746603546036</v>
      </c>
      <c r="CX66" s="66">
        <v>32.867934109086605</v>
      </c>
      <c r="CY66" s="66">
        <v>4.5358716521999591</v>
      </c>
      <c r="CZ66" s="66">
        <v>62.59619423871343</v>
      </c>
      <c r="DA66" s="125">
        <v>228.1518706019352</v>
      </c>
      <c r="DB66" s="125">
        <v>67.362614702546651</v>
      </c>
      <c r="DC66" s="125">
        <v>0</v>
      </c>
      <c r="DD66" s="125">
        <v>133.70664610079572</v>
      </c>
      <c r="DE66" s="116"/>
      <c r="DF66" s="116"/>
      <c r="DG66" s="116"/>
    </row>
    <row r="67" spans="1:111" s="115" customFormat="1" ht="21.75" customHeight="1" x14ac:dyDescent="0.25">
      <c r="A67" s="67" t="s">
        <v>178</v>
      </c>
      <c r="B67" s="125" t="s">
        <v>104</v>
      </c>
      <c r="C67" s="126">
        <v>90.649917062399993</v>
      </c>
      <c r="D67" s="127">
        <v>2158</v>
      </c>
      <c r="E67" s="128" t="s">
        <v>134</v>
      </c>
      <c r="F67" s="129">
        <v>1</v>
      </c>
      <c r="G67" s="128" t="s">
        <v>135</v>
      </c>
      <c r="H67" s="127">
        <v>117895</v>
      </c>
      <c r="I67" s="127">
        <v>81005.362500000003</v>
      </c>
      <c r="J67" s="127">
        <v>887.73</v>
      </c>
      <c r="K67" s="127">
        <v>1270.27</v>
      </c>
      <c r="L67" s="367">
        <v>0</v>
      </c>
      <c r="M67" s="367">
        <v>13249500</v>
      </c>
      <c r="N67" s="367">
        <v>13249500</v>
      </c>
      <c r="O67" s="148"/>
      <c r="P67" s="148"/>
      <c r="Q67" s="148"/>
      <c r="R67" s="148"/>
      <c r="S67" s="144">
        <v>825775.80965160858</v>
      </c>
      <c r="T67" s="145">
        <v>0</v>
      </c>
      <c r="U67" s="145">
        <v>17.200000000000003</v>
      </c>
      <c r="V67" s="146">
        <v>3.2000000000000001E-2</v>
      </c>
      <c r="W67" s="146">
        <v>0.41499999999999998</v>
      </c>
      <c r="X67" s="146">
        <v>0.55300000000000005</v>
      </c>
      <c r="Y67" s="146">
        <v>2.9000000000000001E-2</v>
      </c>
      <c r="Z67" s="146">
        <v>0.82399999999999995</v>
      </c>
      <c r="AA67" s="146">
        <v>0.14699999999999999</v>
      </c>
      <c r="AB67" s="63">
        <v>0</v>
      </c>
      <c r="AC67" s="63">
        <v>0</v>
      </c>
      <c r="AD67" s="63">
        <v>0</v>
      </c>
      <c r="AE67" s="63">
        <v>0</v>
      </c>
      <c r="AF67" s="63">
        <v>0</v>
      </c>
      <c r="AG67" s="63">
        <v>0</v>
      </c>
      <c r="AH67" s="63">
        <v>14.172800000000002</v>
      </c>
      <c r="AI67" s="63">
        <v>0</v>
      </c>
      <c r="AJ67" s="63">
        <v>14.172800000000002</v>
      </c>
      <c r="AK67" s="63">
        <v>13249500</v>
      </c>
      <c r="AL67" s="63">
        <v>0</v>
      </c>
      <c r="AM67" s="63">
        <v>13249514.172800001</v>
      </c>
      <c r="AN67" s="63">
        <v>14.172800000000002</v>
      </c>
      <c r="AO67" s="63">
        <v>0</v>
      </c>
      <c r="AP67" s="63">
        <v>14.172800000000002</v>
      </c>
      <c r="AQ67" s="63">
        <v>13249500</v>
      </c>
      <c r="AR67" s="63">
        <v>0</v>
      </c>
      <c r="AS67" s="63">
        <v>13249514.172800001</v>
      </c>
      <c r="AT67" s="63">
        <v>0.49880000000000013</v>
      </c>
      <c r="AU67" s="63">
        <v>0</v>
      </c>
      <c r="AV67" s="63">
        <v>0.49880000000000013</v>
      </c>
      <c r="AW67" s="63">
        <v>36889.138699999996</v>
      </c>
      <c r="AX67" s="63">
        <v>81005.362500000003</v>
      </c>
      <c r="AY67" s="63">
        <v>117895</v>
      </c>
      <c r="AZ67" s="63">
        <v>2.5284000000000004</v>
      </c>
      <c r="BA67" s="63">
        <v>825775.80965160858</v>
      </c>
      <c r="BB67" s="63">
        <v>825778.33805160853</v>
      </c>
      <c r="BC67" s="63">
        <v>0</v>
      </c>
      <c r="BD67" s="63">
        <v>115912.1375</v>
      </c>
      <c r="BE67" s="63">
        <v>941690.47555160848</v>
      </c>
      <c r="BF67" s="63">
        <v>3.0272000000000006</v>
      </c>
      <c r="BG67" s="63">
        <v>825775.80965160858</v>
      </c>
      <c r="BH67" s="63">
        <v>825778.83685160847</v>
      </c>
      <c r="BI67" s="63">
        <v>36889.138699999996</v>
      </c>
      <c r="BJ67" s="63">
        <v>196917.5</v>
      </c>
      <c r="BK67" s="63">
        <v>1059585.4755516085</v>
      </c>
      <c r="BL67" s="63">
        <v>0.49880000000000013</v>
      </c>
      <c r="BM67" s="63">
        <v>36889.138699999996</v>
      </c>
      <c r="BN67" s="63">
        <v>81005.362500000003</v>
      </c>
      <c r="BO67" s="63">
        <v>117895</v>
      </c>
      <c r="BP67" s="63">
        <v>825792.51085160847</v>
      </c>
      <c r="BQ67" s="63">
        <v>13249500</v>
      </c>
      <c r="BR67" s="63">
        <v>115912.1375</v>
      </c>
      <c r="BS67" s="63">
        <v>14191204.64835161</v>
      </c>
      <c r="BT67" s="63">
        <v>825793.00965160842</v>
      </c>
      <c r="BU67" s="63">
        <v>13286389.138699999</v>
      </c>
      <c r="BV67" s="63">
        <v>196917.5</v>
      </c>
      <c r="BW67" s="63">
        <v>14309099.64835161</v>
      </c>
      <c r="BX67" s="135"/>
      <c r="BY67" s="136">
        <v>1</v>
      </c>
      <c r="BZ67" s="136">
        <v>7.4049765645015364E-2</v>
      </c>
      <c r="CA67" s="136">
        <v>1</v>
      </c>
      <c r="CB67" s="136">
        <v>0.99998283734563709</v>
      </c>
      <c r="CC67" s="136">
        <v>2.7764608062359822E-3</v>
      </c>
      <c r="CD67" s="136">
        <v>0.18584390268042031</v>
      </c>
      <c r="CE67" s="136">
        <v>0.77934140841418875</v>
      </c>
      <c r="CF67" s="136">
        <v>3.4814688905390967E-2</v>
      </c>
      <c r="CG67" s="137">
        <v>0.92595023435498458</v>
      </c>
      <c r="CH67" s="137">
        <v>0</v>
      </c>
      <c r="CI67" s="137">
        <v>1.7162654362961158E-5</v>
      </c>
      <c r="CJ67" s="137">
        <v>0.99722353919376405</v>
      </c>
      <c r="CK67" s="137">
        <v>0</v>
      </c>
      <c r="CL67" s="137">
        <v>1.0696845042888757E-6</v>
      </c>
      <c r="CM67" s="137">
        <v>0.99999893031549569</v>
      </c>
      <c r="CN67" s="138"/>
      <c r="CO67" s="57" t="s">
        <v>178</v>
      </c>
      <c r="CP67" s="63">
        <v>2158</v>
      </c>
      <c r="CQ67" s="63">
        <v>1270.27</v>
      </c>
      <c r="CR67" s="63">
        <v>90.649917062399993</v>
      </c>
      <c r="CS67" s="64">
        <v>14.30909964835161</v>
      </c>
      <c r="CT67" s="65">
        <v>100</v>
      </c>
      <c r="CU67" s="65">
        <v>14309099.64835161</v>
      </c>
      <c r="CV67" s="65">
        <v>0.82391626934809525</v>
      </c>
      <c r="CW67" s="65">
        <v>99.176083730651911</v>
      </c>
      <c r="CX67" s="66">
        <v>77.934140841418881</v>
      </c>
      <c r="CY67" s="66">
        <v>3.4814688905390967</v>
      </c>
      <c r="CZ67" s="66">
        <v>18.584390268042032</v>
      </c>
      <c r="DA67" s="125">
        <v>11264.612758194407</v>
      </c>
      <c r="DB67" s="125">
        <v>92.810977193824939</v>
      </c>
      <c r="DC67" s="125">
        <v>0</v>
      </c>
      <c r="DD67" s="125">
        <v>491.00346411103266</v>
      </c>
      <c r="DE67" s="116"/>
      <c r="DF67" s="116"/>
      <c r="DG67" s="116"/>
    </row>
    <row r="68" spans="1:111" s="115" customFormat="1" ht="21.75" customHeight="1" x14ac:dyDescent="0.25">
      <c r="A68" s="67" t="s">
        <v>179</v>
      </c>
      <c r="B68" s="125" t="s">
        <v>106</v>
      </c>
      <c r="C68" s="126">
        <v>251.035778771</v>
      </c>
      <c r="D68" s="127">
        <v>856</v>
      </c>
      <c r="E68" s="128" t="s">
        <v>134</v>
      </c>
      <c r="F68" s="129">
        <v>1</v>
      </c>
      <c r="G68" s="128" t="s">
        <v>135</v>
      </c>
      <c r="H68" s="127">
        <v>146000</v>
      </c>
      <c r="I68" s="127">
        <v>76011.25</v>
      </c>
      <c r="J68" s="127">
        <v>833</v>
      </c>
      <c r="K68" s="127">
        <v>23</v>
      </c>
      <c r="L68" s="367">
        <v>0</v>
      </c>
      <c r="M68" s="367">
        <v>0</v>
      </c>
      <c r="N68" s="367">
        <v>0</v>
      </c>
      <c r="O68" s="142">
        <v>4380</v>
      </c>
      <c r="P68" s="143" t="s">
        <v>140</v>
      </c>
      <c r="Q68" s="148"/>
      <c r="R68" s="148"/>
      <c r="S68" s="144">
        <v>31853.909</v>
      </c>
      <c r="T68" s="145">
        <v>0</v>
      </c>
      <c r="U68" s="145">
        <v>0</v>
      </c>
      <c r="V68" s="146">
        <v>3.2000000000000001E-2</v>
      </c>
      <c r="W68" s="146">
        <v>0.41499999999999998</v>
      </c>
      <c r="X68" s="146">
        <v>0.55300000000000005</v>
      </c>
      <c r="Y68" s="146">
        <v>2.9000000000000001E-2</v>
      </c>
      <c r="Z68" s="146">
        <v>0.82399999999999995</v>
      </c>
      <c r="AA68" s="146">
        <v>0.14699999999999999</v>
      </c>
      <c r="AB68" s="63">
        <v>0</v>
      </c>
      <c r="AC68" s="63">
        <v>0</v>
      </c>
      <c r="AD68" s="63">
        <v>0</v>
      </c>
      <c r="AE68" s="63">
        <v>0</v>
      </c>
      <c r="AF68" s="63">
        <v>0</v>
      </c>
      <c r="AG68" s="63">
        <v>0</v>
      </c>
      <c r="AH68" s="63">
        <v>0</v>
      </c>
      <c r="AI68" s="63">
        <v>0</v>
      </c>
      <c r="AJ68" s="63">
        <v>0</v>
      </c>
      <c r="AK68" s="63">
        <v>0</v>
      </c>
      <c r="AL68" s="63">
        <v>0</v>
      </c>
      <c r="AM68" s="63">
        <v>0</v>
      </c>
      <c r="AN68" s="63">
        <v>0</v>
      </c>
      <c r="AO68" s="63">
        <v>0</v>
      </c>
      <c r="AP68" s="63">
        <v>0</v>
      </c>
      <c r="AQ68" s="63">
        <v>0</v>
      </c>
      <c r="AR68" s="63">
        <v>0</v>
      </c>
      <c r="AS68" s="63">
        <v>0</v>
      </c>
      <c r="AT68" s="63">
        <v>0</v>
      </c>
      <c r="AU68" s="63">
        <v>0</v>
      </c>
      <c r="AV68" s="63">
        <v>0</v>
      </c>
      <c r="AW68" s="63">
        <v>69988.75</v>
      </c>
      <c r="AX68" s="63">
        <v>76011.25</v>
      </c>
      <c r="AY68" s="63">
        <v>146000</v>
      </c>
      <c r="AZ68" s="63">
        <v>0</v>
      </c>
      <c r="BA68" s="63">
        <v>31853.909</v>
      </c>
      <c r="BB68" s="63">
        <v>31853.909</v>
      </c>
      <c r="BC68" s="63">
        <v>0</v>
      </c>
      <c r="BD68" s="63">
        <v>2098.75</v>
      </c>
      <c r="BE68" s="63">
        <v>33952.659</v>
      </c>
      <c r="BF68" s="63">
        <v>0</v>
      </c>
      <c r="BG68" s="63">
        <v>31853.909</v>
      </c>
      <c r="BH68" s="63">
        <v>31853.909</v>
      </c>
      <c r="BI68" s="63">
        <v>69988.75</v>
      </c>
      <c r="BJ68" s="63">
        <v>78110</v>
      </c>
      <c r="BK68" s="63">
        <v>179952.65899999999</v>
      </c>
      <c r="BL68" s="63">
        <v>0</v>
      </c>
      <c r="BM68" s="63">
        <v>69988.75</v>
      </c>
      <c r="BN68" s="63">
        <v>76011.25</v>
      </c>
      <c r="BO68" s="63">
        <v>146000</v>
      </c>
      <c r="BP68" s="63">
        <v>31853.909</v>
      </c>
      <c r="BQ68" s="63">
        <v>0</v>
      </c>
      <c r="BR68" s="63">
        <v>2098.75</v>
      </c>
      <c r="BS68" s="63">
        <v>33952.659</v>
      </c>
      <c r="BT68" s="63">
        <v>31853.909</v>
      </c>
      <c r="BU68" s="63">
        <v>69988.75</v>
      </c>
      <c r="BV68" s="63">
        <v>78110</v>
      </c>
      <c r="BW68" s="63">
        <v>179952.65899999999</v>
      </c>
      <c r="BX68" s="135"/>
      <c r="BY68" s="136">
        <v>1</v>
      </c>
      <c r="BZ68" s="136">
        <v>1</v>
      </c>
      <c r="CA68" s="136">
        <v>1</v>
      </c>
      <c r="CB68" s="136">
        <v>1</v>
      </c>
      <c r="CC68" s="136">
        <v>1</v>
      </c>
      <c r="CD68" s="136">
        <v>0.43405860426880388</v>
      </c>
      <c r="CE68" s="136">
        <v>0.17701271643893854</v>
      </c>
      <c r="CF68" s="136">
        <v>0.38892867929225766</v>
      </c>
      <c r="CG68" s="137">
        <v>0</v>
      </c>
      <c r="CH68" s="137">
        <v>0</v>
      </c>
      <c r="CI68" s="137">
        <v>0</v>
      </c>
      <c r="CJ68" s="137">
        <v>0</v>
      </c>
      <c r="CK68" s="137">
        <v>0</v>
      </c>
      <c r="CL68" s="137">
        <v>0</v>
      </c>
      <c r="CM68" s="137">
        <v>0</v>
      </c>
      <c r="CN68" s="138"/>
      <c r="CO68" s="57" t="s">
        <v>179</v>
      </c>
      <c r="CP68" s="63">
        <v>856</v>
      </c>
      <c r="CQ68" s="63">
        <v>23</v>
      </c>
      <c r="CR68" s="63">
        <v>251.035778771</v>
      </c>
      <c r="CS68" s="64">
        <v>0.17995265899999999</v>
      </c>
      <c r="CT68" s="65">
        <v>100</v>
      </c>
      <c r="CU68" s="65">
        <v>179952.65899999999</v>
      </c>
      <c r="CV68" s="65">
        <v>81.132449396038112</v>
      </c>
      <c r="CW68" s="65">
        <v>18.867550603961902</v>
      </c>
      <c r="CX68" s="66">
        <v>17.701271643893854</v>
      </c>
      <c r="CY68" s="66">
        <v>38.892867929225766</v>
      </c>
      <c r="CZ68" s="66">
        <v>43.405860426880388</v>
      </c>
      <c r="DA68" s="125">
        <v>7824.0286521739126</v>
      </c>
      <c r="DB68" s="125">
        <v>6347.826086956522</v>
      </c>
      <c r="DC68" s="125">
        <v>0</v>
      </c>
      <c r="DD68" s="125">
        <v>210.22506892523361</v>
      </c>
      <c r="DE68" s="116"/>
      <c r="DF68" s="116"/>
      <c r="DG68" s="116"/>
    </row>
    <row r="69" spans="1:111" s="115" customFormat="1" ht="21.75" customHeight="1" x14ac:dyDescent="0.25">
      <c r="A69" s="67" t="s">
        <v>180</v>
      </c>
      <c r="B69" s="125" t="s">
        <v>103</v>
      </c>
      <c r="C69" s="126">
        <v>94.729223413400007</v>
      </c>
      <c r="D69" s="127">
        <v>2265</v>
      </c>
      <c r="E69" s="128" t="s">
        <v>134</v>
      </c>
      <c r="F69" s="129">
        <v>1</v>
      </c>
      <c r="G69" s="128" t="s">
        <v>135</v>
      </c>
      <c r="H69" s="127">
        <v>349670</v>
      </c>
      <c r="I69" s="127">
        <v>126384.9</v>
      </c>
      <c r="J69" s="127">
        <v>1385.04</v>
      </c>
      <c r="K69" s="127">
        <v>879.96</v>
      </c>
      <c r="L69" s="367">
        <v>47250</v>
      </c>
      <c r="M69" s="367">
        <v>0</v>
      </c>
      <c r="N69" s="367">
        <v>47250</v>
      </c>
      <c r="O69" s="148"/>
      <c r="P69" s="148"/>
      <c r="Q69" s="59"/>
      <c r="R69" s="59"/>
      <c r="S69" s="144">
        <v>291083.76284577581</v>
      </c>
      <c r="T69" s="145">
        <v>981</v>
      </c>
      <c r="U69" s="145">
        <v>3458.7</v>
      </c>
      <c r="V69" s="146">
        <v>3.2000000000000001E-2</v>
      </c>
      <c r="W69" s="146">
        <v>0.41499999999999998</v>
      </c>
      <c r="X69" s="146">
        <v>0.55300000000000005</v>
      </c>
      <c r="Y69" s="146">
        <v>2.9000000000000001E-2</v>
      </c>
      <c r="Z69" s="146">
        <v>0.82399999999999995</v>
      </c>
      <c r="AA69" s="146">
        <v>0.14699999999999999</v>
      </c>
      <c r="AB69" s="63">
        <v>0</v>
      </c>
      <c r="AC69" s="63">
        <v>0</v>
      </c>
      <c r="AD69" s="63">
        <v>0</v>
      </c>
      <c r="AE69" s="63">
        <v>0</v>
      </c>
      <c r="AF69" s="63">
        <v>0</v>
      </c>
      <c r="AG69" s="63">
        <v>0</v>
      </c>
      <c r="AH69" s="63">
        <v>3257.0837999999994</v>
      </c>
      <c r="AI69" s="63">
        <v>0</v>
      </c>
      <c r="AJ69" s="63">
        <v>3257.0837999999994</v>
      </c>
      <c r="AK69" s="63">
        <v>0</v>
      </c>
      <c r="AL69" s="63">
        <v>0</v>
      </c>
      <c r="AM69" s="63">
        <v>3257.0837999999994</v>
      </c>
      <c r="AN69" s="63">
        <v>3257.0837999999994</v>
      </c>
      <c r="AO69" s="63">
        <v>0</v>
      </c>
      <c r="AP69" s="63">
        <v>3257.0837999999994</v>
      </c>
      <c r="AQ69" s="63">
        <v>0</v>
      </c>
      <c r="AR69" s="63">
        <v>0</v>
      </c>
      <c r="AS69" s="63">
        <v>3257.0837999999994</v>
      </c>
      <c r="AT69" s="63">
        <v>131.6943</v>
      </c>
      <c r="AU69" s="63">
        <v>0</v>
      </c>
      <c r="AV69" s="63">
        <v>131.6943</v>
      </c>
      <c r="AW69" s="63">
        <v>223153.4057</v>
      </c>
      <c r="AX69" s="63">
        <v>126384.9</v>
      </c>
      <c r="AY69" s="63">
        <v>349670</v>
      </c>
      <c r="AZ69" s="63">
        <v>1050.9219000000001</v>
      </c>
      <c r="BA69" s="63">
        <v>291083.76284577581</v>
      </c>
      <c r="BB69" s="63">
        <v>292134.68474577583</v>
      </c>
      <c r="BC69" s="63">
        <v>47250</v>
      </c>
      <c r="BD69" s="63">
        <v>80296.350000000006</v>
      </c>
      <c r="BE69" s="63">
        <v>419681.03474577586</v>
      </c>
      <c r="BF69" s="63">
        <v>1182.6161999999999</v>
      </c>
      <c r="BG69" s="63">
        <v>291083.76284577581</v>
      </c>
      <c r="BH69" s="63">
        <v>292266.3790457758</v>
      </c>
      <c r="BI69" s="63">
        <v>270403.4057</v>
      </c>
      <c r="BJ69" s="63">
        <v>206681.25</v>
      </c>
      <c r="BK69" s="63">
        <v>769351.03474577586</v>
      </c>
      <c r="BL69" s="63">
        <v>131.6943</v>
      </c>
      <c r="BM69" s="63">
        <v>223153.4057</v>
      </c>
      <c r="BN69" s="63">
        <v>126384.9</v>
      </c>
      <c r="BO69" s="63">
        <v>349670</v>
      </c>
      <c r="BP69" s="63">
        <v>295391.76854577585</v>
      </c>
      <c r="BQ69" s="63">
        <v>47250</v>
      </c>
      <c r="BR69" s="63">
        <v>80296.350000000006</v>
      </c>
      <c r="BS69" s="63">
        <v>422938.11854577588</v>
      </c>
      <c r="BT69" s="63">
        <v>295523.46284577582</v>
      </c>
      <c r="BU69" s="63">
        <v>270403.4057</v>
      </c>
      <c r="BV69" s="63">
        <v>206681.25</v>
      </c>
      <c r="BW69" s="63">
        <v>772608.11854577588</v>
      </c>
      <c r="BX69" s="135"/>
      <c r="BY69" s="136">
        <v>1</v>
      </c>
      <c r="BZ69" s="136">
        <v>0.99578430031756515</v>
      </c>
      <c r="CA69" s="136">
        <v>1</v>
      </c>
      <c r="CB69" s="136">
        <v>0.98897859490195605</v>
      </c>
      <c r="CC69" s="136">
        <v>1</v>
      </c>
      <c r="CD69" s="136">
        <v>0.26864362386708907</v>
      </c>
      <c r="CE69" s="136">
        <v>0.37988689927784686</v>
      </c>
      <c r="CF69" s="136">
        <v>0.35146947685506397</v>
      </c>
      <c r="CG69" s="137">
        <v>4.2156996824348307E-3</v>
      </c>
      <c r="CH69" s="137">
        <v>0</v>
      </c>
      <c r="CI69" s="137">
        <v>1.1021405098043828E-2</v>
      </c>
      <c r="CJ69" s="137">
        <v>0</v>
      </c>
      <c r="CK69" s="137">
        <v>0</v>
      </c>
      <c r="CL69" s="137">
        <v>1</v>
      </c>
      <c r="CM69" s="137">
        <v>0</v>
      </c>
      <c r="CN69" s="138"/>
      <c r="CO69" s="57" t="s">
        <v>180</v>
      </c>
      <c r="CP69" s="63">
        <v>2265</v>
      </c>
      <c r="CQ69" s="63">
        <v>879.96</v>
      </c>
      <c r="CR69" s="63">
        <v>94.729223413400007</v>
      </c>
      <c r="CS69" s="64">
        <v>0.77260811854577593</v>
      </c>
      <c r="CT69" s="65">
        <v>100</v>
      </c>
      <c r="CU69" s="65">
        <v>772608.11854577588</v>
      </c>
      <c r="CV69" s="65">
        <v>45.258390587217548</v>
      </c>
      <c r="CW69" s="65">
        <v>54.741609412782452</v>
      </c>
      <c r="CX69" s="66">
        <v>37.988689927784684</v>
      </c>
      <c r="CY69" s="66">
        <v>35.146947685506397</v>
      </c>
      <c r="CZ69" s="66">
        <v>26.864362386708905</v>
      </c>
      <c r="DA69" s="125">
        <v>878.00368033294228</v>
      </c>
      <c r="DB69" s="125">
        <v>397.37033501522797</v>
      </c>
      <c r="DC69" s="125">
        <v>0</v>
      </c>
      <c r="DD69" s="125">
        <v>339.66933101358757</v>
      </c>
      <c r="DE69" s="116"/>
      <c r="DF69" s="116"/>
      <c r="DG69" s="116"/>
    </row>
    <row r="70" spans="1:111" s="115" customFormat="1" ht="21.75" customHeight="1" x14ac:dyDescent="0.25">
      <c r="A70" s="67" t="s">
        <v>181</v>
      </c>
      <c r="B70" s="125" t="s">
        <v>101</v>
      </c>
      <c r="C70" s="126">
        <v>152.17399992599999</v>
      </c>
      <c r="D70" s="127">
        <v>3314</v>
      </c>
      <c r="E70" s="128" t="s">
        <v>134</v>
      </c>
      <c r="F70" s="129">
        <v>1</v>
      </c>
      <c r="G70" s="128" t="s">
        <v>135</v>
      </c>
      <c r="H70" s="127">
        <v>264625</v>
      </c>
      <c r="I70" s="127">
        <v>200388.65</v>
      </c>
      <c r="J70" s="127">
        <v>2196.04</v>
      </c>
      <c r="K70" s="127">
        <v>1117.96</v>
      </c>
      <c r="L70" s="367">
        <v>400008</v>
      </c>
      <c r="M70" s="367">
        <v>0</v>
      </c>
      <c r="N70" s="367">
        <v>400008</v>
      </c>
      <c r="O70" s="142">
        <v>73000</v>
      </c>
      <c r="P70" s="143" t="s">
        <v>182</v>
      </c>
      <c r="Q70" s="59"/>
      <c r="R70" s="59"/>
      <c r="S70" s="144">
        <v>59223.07499999999</v>
      </c>
      <c r="T70" s="145">
        <v>0</v>
      </c>
      <c r="U70" s="145">
        <v>0</v>
      </c>
      <c r="V70" s="146">
        <v>3.2000000000000001E-2</v>
      </c>
      <c r="W70" s="146">
        <v>0.41499999999999998</v>
      </c>
      <c r="X70" s="146">
        <v>0.55300000000000005</v>
      </c>
      <c r="Y70" s="146">
        <v>2.9000000000000001E-2</v>
      </c>
      <c r="Z70" s="146">
        <v>0.82399999999999995</v>
      </c>
      <c r="AA70" s="146">
        <v>0.14699999999999999</v>
      </c>
      <c r="AB70" s="63">
        <v>0</v>
      </c>
      <c r="AC70" s="63">
        <v>0</v>
      </c>
      <c r="AD70" s="63">
        <v>0</v>
      </c>
      <c r="AE70" s="63">
        <v>0</v>
      </c>
      <c r="AF70" s="63">
        <v>0</v>
      </c>
      <c r="AG70" s="63">
        <v>0</v>
      </c>
      <c r="AH70" s="63">
        <v>0</v>
      </c>
      <c r="AI70" s="63">
        <v>0</v>
      </c>
      <c r="AJ70" s="63">
        <v>0</v>
      </c>
      <c r="AK70" s="63">
        <v>0</v>
      </c>
      <c r="AL70" s="63">
        <v>0</v>
      </c>
      <c r="AM70" s="63">
        <v>0</v>
      </c>
      <c r="AN70" s="63">
        <v>0</v>
      </c>
      <c r="AO70" s="63">
        <v>0</v>
      </c>
      <c r="AP70" s="63">
        <v>0</v>
      </c>
      <c r="AQ70" s="63">
        <v>0</v>
      </c>
      <c r="AR70" s="63">
        <v>0</v>
      </c>
      <c r="AS70" s="63">
        <v>0</v>
      </c>
      <c r="AT70" s="63">
        <v>0</v>
      </c>
      <c r="AU70" s="63">
        <v>0</v>
      </c>
      <c r="AV70" s="63">
        <v>0</v>
      </c>
      <c r="AW70" s="63">
        <v>64236.350000000006</v>
      </c>
      <c r="AX70" s="63">
        <v>200388.65</v>
      </c>
      <c r="AY70" s="63">
        <v>264625</v>
      </c>
      <c r="AZ70" s="63">
        <v>0</v>
      </c>
      <c r="BA70" s="63">
        <v>59223.07499999999</v>
      </c>
      <c r="BB70" s="63">
        <v>59223.07499999999</v>
      </c>
      <c r="BC70" s="63">
        <v>400008</v>
      </c>
      <c r="BD70" s="63">
        <v>102013.85</v>
      </c>
      <c r="BE70" s="63">
        <v>561244.92500000005</v>
      </c>
      <c r="BF70" s="63">
        <v>0</v>
      </c>
      <c r="BG70" s="63">
        <v>59223.07499999999</v>
      </c>
      <c r="BH70" s="63">
        <v>59223.07499999999</v>
      </c>
      <c r="BI70" s="63">
        <v>464244.35</v>
      </c>
      <c r="BJ70" s="63">
        <v>302402.5</v>
      </c>
      <c r="BK70" s="63">
        <v>825869.92500000005</v>
      </c>
      <c r="BL70" s="63">
        <v>0</v>
      </c>
      <c r="BM70" s="63">
        <v>64236.350000000006</v>
      </c>
      <c r="BN70" s="63">
        <v>200388.65</v>
      </c>
      <c r="BO70" s="63">
        <v>264625</v>
      </c>
      <c r="BP70" s="63">
        <v>59223.07499999999</v>
      </c>
      <c r="BQ70" s="63">
        <v>400008</v>
      </c>
      <c r="BR70" s="63">
        <v>102013.85</v>
      </c>
      <c r="BS70" s="63">
        <v>561244.92500000005</v>
      </c>
      <c r="BT70" s="63">
        <v>59223.07499999999</v>
      </c>
      <c r="BU70" s="63">
        <v>464244.35</v>
      </c>
      <c r="BV70" s="63">
        <v>302402.5</v>
      </c>
      <c r="BW70" s="63">
        <v>825869.92500000005</v>
      </c>
      <c r="BX70" s="135"/>
      <c r="BY70" s="136">
        <v>1</v>
      </c>
      <c r="BZ70" s="136">
        <v>1</v>
      </c>
      <c r="CA70" s="136">
        <v>1</v>
      </c>
      <c r="CB70" s="136">
        <v>1</v>
      </c>
      <c r="CC70" s="136">
        <v>1</v>
      </c>
      <c r="CD70" s="136">
        <v>0.36616238325908279</v>
      </c>
      <c r="CE70" s="136">
        <v>7.1709930592278176E-2</v>
      </c>
      <c r="CF70" s="136">
        <v>0.56212768614863895</v>
      </c>
      <c r="CG70" s="137">
        <v>0</v>
      </c>
      <c r="CH70" s="137">
        <v>0</v>
      </c>
      <c r="CI70" s="137">
        <v>0</v>
      </c>
      <c r="CJ70" s="137">
        <v>0</v>
      </c>
      <c r="CK70" s="137">
        <v>0</v>
      </c>
      <c r="CL70" s="137">
        <v>0</v>
      </c>
      <c r="CM70" s="137">
        <v>0</v>
      </c>
      <c r="CN70" s="138"/>
      <c r="CO70" s="57" t="s">
        <v>181</v>
      </c>
      <c r="CP70" s="63">
        <v>3314</v>
      </c>
      <c r="CQ70" s="63">
        <v>1117.96</v>
      </c>
      <c r="CR70" s="63">
        <v>152.17399992599999</v>
      </c>
      <c r="CS70" s="64">
        <v>0.825869925</v>
      </c>
      <c r="CT70" s="65">
        <v>100</v>
      </c>
      <c r="CU70" s="65">
        <v>825869.92499999993</v>
      </c>
      <c r="CV70" s="65">
        <v>32.041970774029579</v>
      </c>
      <c r="CW70" s="65">
        <v>67.958029225970421</v>
      </c>
      <c r="CX70" s="66">
        <v>7.1709930592278175</v>
      </c>
      <c r="CY70" s="66">
        <v>56.212768614863897</v>
      </c>
      <c r="CZ70" s="66">
        <v>36.616238325908277</v>
      </c>
      <c r="DA70" s="125">
        <v>738.72940445096424</v>
      </c>
      <c r="DB70" s="125">
        <v>236.70345987334073</v>
      </c>
      <c r="DC70" s="125">
        <v>0</v>
      </c>
      <c r="DD70" s="125">
        <v>249.20637447193724</v>
      </c>
      <c r="DE70" s="116"/>
      <c r="DF70" s="116"/>
      <c r="DG70" s="116"/>
    </row>
    <row r="71" spans="1:111" s="115" customFormat="1" ht="21.75" customHeight="1" x14ac:dyDescent="0.25">
      <c r="A71" s="67" t="s">
        <v>183</v>
      </c>
      <c r="B71" s="125" t="s">
        <v>106</v>
      </c>
      <c r="C71" s="126">
        <v>94.007011777100004</v>
      </c>
      <c r="D71" s="127">
        <v>1157</v>
      </c>
      <c r="E71" s="128" t="s">
        <v>145</v>
      </c>
      <c r="F71" s="129">
        <v>1</v>
      </c>
      <c r="G71" s="128" t="s">
        <v>135</v>
      </c>
      <c r="H71" s="127">
        <v>0</v>
      </c>
      <c r="I71" s="127">
        <v>0</v>
      </c>
      <c r="J71" s="127">
        <v>0</v>
      </c>
      <c r="K71" s="127">
        <v>1157</v>
      </c>
      <c r="L71" s="368"/>
      <c r="M71" s="367">
        <v>0</v>
      </c>
      <c r="N71" s="367"/>
      <c r="O71" s="148"/>
      <c r="P71" s="148"/>
      <c r="Q71" s="59"/>
      <c r="R71" s="59"/>
      <c r="S71" s="144">
        <v>191.67199999997189</v>
      </c>
      <c r="T71" s="145">
        <v>0</v>
      </c>
      <c r="U71" s="145">
        <v>0</v>
      </c>
      <c r="V71" s="146">
        <v>3.2000000000000001E-2</v>
      </c>
      <c r="W71" s="146">
        <v>0.41499999999999998</v>
      </c>
      <c r="X71" s="146">
        <v>0.55300000000000005</v>
      </c>
      <c r="Y71" s="146">
        <v>2.9000000000000001E-2</v>
      </c>
      <c r="Z71" s="146">
        <v>0.82399999999999995</v>
      </c>
      <c r="AA71" s="146">
        <v>0.14699999999999999</v>
      </c>
      <c r="AB71" s="63">
        <v>0</v>
      </c>
      <c r="AC71" s="63">
        <v>0</v>
      </c>
      <c r="AD71" s="63">
        <v>0</v>
      </c>
      <c r="AE71" s="63">
        <v>0</v>
      </c>
      <c r="AF71" s="63">
        <v>0</v>
      </c>
      <c r="AG71" s="63">
        <v>0</v>
      </c>
      <c r="AH71" s="63">
        <v>0</v>
      </c>
      <c r="AI71" s="63">
        <v>0</v>
      </c>
      <c r="AJ71" s="63">
        <v>0</v>
      </c>
      <c r="AK71" s="63">
        <v>0</v>
      </c>
      <c r="AL71" s="63">
        <v>0</v>
      </c>
      <c r="AM71" s="63">
        <v>0</v>
      </c>
      <c r="AN71" s="63">
        <v>0</v>
      </c>
      <c r="AO71" s="63">
        <v>0</v>
      </c>
      <c r="AP71" s="63">
        <v>0</v>
      </c>
      <c r="AQ71" s="63">
        <v>0</v>
      </c>
      <c r="AR71" s="63">
        <v>0</v>
      </c>
      <c r="AS71" s="63">
        <v>0</v>
      </c>
      <c r="AT71" s="63">
        <v>0</v>
      </c>
      <c r="AU71" s="63">
        <v>0</v>
      </c>
      <c r="AV71" s="63">
        <v>0</v>
      </c>
      <c r="AW71" s="63">
        <v>0</v>
      </c>
      <c r="AX71" s="63">
        <v>0</v>
      </c>
      <c r="AY71" s="63">
        <v>0</v>
      </c>
      <c r="AZ71" s="63">
        <v>0</v>
      </c>
      <c r="BA71" s="63">
        <v>191.67199999997189</v>
      </c>
      <c r="BB71" s="63">
        <v>191.67199999997189</v>
      </c>
      <c r="BC71" s="63">
        <v>0</v>
      </c>
      <c r="BD71" s="63">
        <v>105576.25</v>
      </c>
      <c r="BE71" s="63">
        <v>105767.92199999998</v>
      </c>
      <c r="BF71" s="63">
        <v>0</v>
      </c>
      <c r="BG71" s="63">
        <v>191.67199999997189</v>
      </c>
      <c r="BH71" s="63">
        <v>191.67199999997189</v>
      </c>
      <c r="BI71" s="63">
        <v>0</v>
      </c>
      <c r="BJ71" s="63">
        <v>105576.25</v>
      </c>
      <c r="BK71" s="63">
        <v>105767.92199999998</v>
      </c>
      <c r="BL71" s="63">
        <v>0</v>
      </c>
      <c r="BM71" s="63">
        <v>0</v>
      </c>
      <c r="BN71" s="63">
        <v>0</v>
      </c>
      <c r="BO71" s="63">
        <v>0</v>
      </c>
      <c r="BP71" s="63">
        <v>191.67199999997189</v>
      </c>
      <c r="BQ71" s="63">
        <v>0</v>
      </c>
      <c r="BR71" s="63">
        <v>105576.25</v>
      </c>
      <c r="BS71" s="63">
        <v>105767.92199999998</v>
      </c>
      <c r="BT71" s="63">
        <v>191.67199999997189</v>
      </c>
      <c r="BU71" s="63">
        <v>0</v>
      </c>
      <c r="BV71" s="63">
        <v>105576.25</v>
      </c>
      <c r="BW71" s="63">
        <v>105767.92199999998</v>
      </c>
      <c r="BX71" s="135"/>
      <c r="BY71" s="136">
        <v>1</v>
      </c>
      <c r="BZ71" s="136">
        <v>1</v>
      </c>
      <c r="CA71" s="136">
        <v>1</v>
      </c>
      <c r="CB71" s="136">
        <v>1</v>
      </c>
      <c r="CC71" s="136">
        <v>0</v>
      </c>
      <c r="CD71" s="136">
        <v>0.99818780593987677</v>
      </c>
      <c r="CE71" s="136">
        <v>1.8121940601231812E-3</v>
      </c>
      <c r="CF71" s="136">
        <v>0</v>
      </c>
      <c r="CG71" s="137">
        <v>0</v>
      </c>
      <c r="CH71" s="137">
        <v>0</v>
      </c>
      <c r="CI71" s="137">
        <v>0</v>
      </c>
      <c r="CJ71" s="137">
        <v>0</v>
      </c>
      <c r="CK71" s="137">
        <v>0</v>
      </c>
      <c r="CL71" s="137">
        <v>0</v>
      </c>
      <c r="CM71" s="137">
        <v>0</v>
      </c>
      <c r="CN71" s="138"/>
      <c r="CO71" s="57" t="s">
        <v>183</v>
      </c>
      <c r="CP71" s="63">
        <v>1157</v>
      </c>
      <c r="CQ71" s="63">
        <v>1157</v>
      </c>
      <c r="CR71" s="63">
        <v>94.007011777100004</v>
      </c>
      <c r="CS71" s="64">
        <v>0.10576792199999997</v>
      </c>
      <c r="CT71" s="65">
        <v>100</v>
      </c>
      <c r="CU71" s="65">
        <v>105767.92199999999</v>
      </c>
      <c r="CV71" s="65">
        <v>0</v>
      </c>
      <c r="CW71" s="65">
        <v>100</v>
      </c>
      <c r="CX71" s="66">
        <v>0.18121940601231812</v>
      </c>
      <c r="CY71" s="66">
        <v>0</v>
      </c>
      <c r="CZ71" s="66">
        <v>99.818780593987682</v>
      </c>
      <c r="DA71" s="125">
        <v>91.4156629213483</v>
      </c>
      <c r="DB71" s="125">
        <v>0</v>
      </c>
      <c r="DC71" s="125" t="s">
        <v>102</v>
      </c>
      <c r="DD71" s="125">
        <v>91.4156629213483</v>
      </c>
      <c r="DE71" s="116"/>
      <c r="DF71" s="116"/>
      <c r="DG71" s="116"/>
    </row>
    <row r="72" spans="1:111" s="115" customFormat="1" ht="21.75" customHeight="1" x14ac:dyDescent="0.25">
      <c r="A72" s="67" t="s">
        <v>184</v>
      </c>
      <c r="B72" s="125" t="s">
        <v>107</v>
      </c>
      <c r="C72" s="126">
        <v>231.37043050299999</v>
      </c>
      <c r="D72" s="127">
        <v>751</v>
      </c>
      <c r="E72" s="128" t="s">
        <v>145</v>
      </c>
      <c r="F72" s="129">
        <v>1</v>
      </c>
      <c r="G72" s="128" t="s">
        <v>135</v>
      </c>
      <c r="H72" s="127">
        <v>0</v>
      </c>
      <c r="I72" s="127">
        <v>0</v>
      </c>
      <c r="J72" s="127">
        <v>0</v>
      </c>
      <c r="K72" s="127">
        <v>751</v>
      </c>
      <c r="L72" s="368"/>
      <c r="M72" s="367">
        <v>0</v>
      </c>
      <c r="N72" s="367"/>
      <c r="O72" s="148"/>
      <c r="P72" s="148"/>
      <c r="Q72" s="59"/>
      <c r="R72" s="59"/>
      <c r="S72" s="144">
        <v>23991.920999999882</v>
      </c>
      <c r="T72" s="145">
        <v>0</v>
      </c>
      <c r="U72" s="145">
        <v>10</v>
      </c>
      <c r="V72" s="146">
        <v>3.2000000000000001E-2</v>
      </c>
      <c r="W72" s="146">
        <v>0.41499999999999998</v>
      </c>
      <c r="X72" s="146">
        <v>0.55300000000000005</v>
      </c>
      <c r="Y72" s="146">
        <v>2.9000000000000001E-2</v>
      </c>
      <c r="Z72" s="146">
        <v>0.82399999999999995</v>
      </c>
      <c r="AA72" s="146">
        <v>0.14699999999999999</v>
      </c>
      <c r="AB72" s="63">
        <v>0</v>
      </c>
      <c r="AC72" s="63">
        <v>0</v>
      </c>
      <c r="AD72" s="63">
        <v>0</v>
      </c>
      <c r="AE72" s="63">
        <v>0</v>
      </c>
      <c r="AF72" s="63">
        <v>0</v>
      </c>
      <c r="AG72" s="63">
        <v>0</v>
      </c>
      <c r="AH72" s="63">
        <v>0</v>
      </c>
      <c r="AI72" s="63">
        <v>0</v>
      </c>
      <c r="AJ72" s="63">
        <v>0</v>
      </c>
      <c r="AK72" s="63">
        <v>0</v>
      </c>
      <c r="AL72" s="63">
        <v>0</v>
      </c>
      <c r="AM72" s="63">
        <v>0</v>
      </c>
      <c r="AN72" s="63">
        <v>0</v>
      </c>
      <c r="AO72" s="63">
        <v>0</v>
      </c>
      <c r="AP72" s="63">
        <v>0</v>
      </c>
      <c r="AQ72" s="63">
        <v>0</v>
      </c>
      <c r="AR72" s="63">
        <v>0</v>
      </c>
      <c r="AS72" s="63">
        <v>0</v>
      </c>
      <c r="AT72" s="63">
        <v>0</v>
      </c>
      <c r="AU72" s="63">
        <v>0</v>
      </c>
      <c r="AV72" s="63">
        <v>0</v>
      </c>
      <c r="AW72" s="63">
        <v>0</v>
      </c>
      <c r="AX72" s="63">
        <v>0</v>
      </c>
      <c r="AY72" s="63">
        <v>0</v>
      </c>
      <c r="AZ72" s="63">
        <v>0</v>
      </c>
      <c r="BA72" s="63">
        <v>23991.920999999882</v>
      </c>
      <c r="BB72" s="63">
        <v>23991.920999999882</v>
      </c>
      <c r="BC72" s="63">
        <v>0</v>
      </c>
      <c r="BD72" s="63">
        <v>68528.75</v>
      </c>
      <c r="BE72" s="63">
        <v>92520.670999999886</v>
      </c>
      <c r="BF72" s="63">
        <v>0</v>
      </c>
      <c r="BG72" s="63">
        <v>23991.920999999882</v>
      </c>
      <c r="BH72" s="63">
        <v>23991.920999999882</v>
      </c>
      <c r="BI72" s="63">
        <v>0</v>
      </c>
      <c r="BJ72" s="63">
        <v>68528.75</v>
      </c>
      <c r="BK72" s="63">
        <v>92520.670999999886</v>
      </c>
      <c r="BL72" s="63">
        <v>0</v>
      </c>
      <c r="BM72" s="63">
        <v>0</v>
      </c>
      <c r="BN72" s="63">
        <v>0</v>
      </c>
      <c r="BO72" s="63">
        <v>0</v>
      </c>
      <c r="BP72" s="63">
        <v>23991.920999999882</v>
      </c>
      <c r="BQ72" s="63">
        <v>0</v>
      </c>
      <c r="BR72" s="63">
        <v>68528.75</v>
      </c>
      <c r="BS72" s="63">
        <v>92520.670999999886</v>
      </c>
      <c r="BT72" s="63">
        <v>23991.920999999882</v>
      </c>
      <c r="BU72" s="63">
        <v>0</v>
      </c>
      <c r="BV72" s="63">
        <v>68528.75</v>
      </c>
      <c r="BW72" s="63">
        <v>92520.670999999886</v>
      </c>
      <c r="BX72" s="135"/>
      <c r="BY72" s="136">
        <v>1</v>
      </c>
      <c r="BZ72" s="136">
        <v>1</v>
      </c>
      <c r="CA72" s="136">
        <v>1</v>
      </c>
      <c r="CB72" s="136">
        <v>1</v>
      </c>
      <c r="CC72" s="136">
        <v>0</v>
      </c>
      <c r="CD72" s="136">
        <v>0.74068583008871702</v>
      </c>
      <c r="CE72" s="136">
        <v>0.25931416991128298</v>
      </c>
      <c r="CF72" s="136">
        <v>0</v>
      </c>
      <c r="CG72" s="137">
        <v>0</v>
      </c>
      <c r="CH72" s="137">
        <v>0</v>
      </c>
      <c r="CI72" s="137">
        <v>0</v>
      </c>
      <c r="CJ72" s="137">
        <v>0</v>
      </c>
      <c r="CK72" s="137">
        <v>0</v>
      </c>
      <c r="CL72" s="137">
        <v>0</v>
      </c>
      <c r="CM72" s="137">
        <v>0</v>
      </c>
      <c r="CN72" s="138"/>
      <c r="CO72" s="57" t="s">
        <v>184</v>
      </c>
      <c r="CP72" s="63">
        <v>751</v>
      </c>
      <c r="CQ72" s="63">
        <v>751</v>
      </c>
      <c r="CR72" s="63">
        <v>231.37043050299999</v>
      </c>
      <c r="CS72" s="64">
        <v>9.2520670999999888E-2</v>
      </c>
      <c r="CT72" s="65">
        <v>100</v>
      </c>
      <c r="CU72" s="65">
        <v>92520.670999999886</v>
      </c>
      <c r="CV72" s="65">
        <v>0</v>
      </c>
      <c r="CW72" s="65">
        <v>100</v>
      </c>
      <c r="CX72" s="66">
        <v>25.931416991128298</v>
      </c>
      <c r="CY72" s="66">
        <v>0</v>
      </c>
      <c r="CZ72" s="66">
        <v>74.068583008871698</v>
      </c>
      <c r="DA72" s="125">
        <v>123.19663249001316</v>
      </c>
      <c r="DB72" s="125">
        <v>0</v>
      </c>
      <c r="DC72" s="125" t="s">
        <v>102</v>
      </c>
      <c r="DD72" s="125">
        <v>123.19663249001316</v>
      </c>
      <c r="DE72" s="116"/>
      <c r="DF72" s="116"/>
      <c r="DG72" s="116"/>
    </row>
    <row r="73" spans="1:111" s="115" customFormat="1" ht="21.75" customHeight="1" x14ac:dyDescent="0.25">
      <c r="A73" s="67" t="s">
        <v>185</v>
      </c>
      <c r="B73" s="125" t="s">
        <v>107</v>
      </c>
      <c r="C73" s="126">
        <v>249.58990334500001</v>
      </c>
      <c r="D73" s="127">
        <v>602</v>
      </c>
      <c r="E73" s="128" t="s">
        <v>145</v>
      </c>
      <c r="F73" s="129">
        <v>1</v>
      </c>
      <c r="G73" s="128" t="s">
        <v>135</v>
      </c>
      <c r="H73" s="127">
        <v>0</v>
      </c>
      <c r="I73" s="127">
        <v>0</v>
      </c>
      <c r="J73" s="127">
        <v>0</v>
      </c>
      <c r="K73" s="127">
        <v>602</v>
      </c>
      <c r="L73" s="368"/>
      <c r="M73" s="367">
        <v>0</v>
      </c>
      <c r="N73" s="367"/>
      <c r="O73" s="148"/>
      <c r="P73" s="148"/>
      <c r="Q73" s="59"/>
      <c r="R73" s="59"/>
      <c r="S73" s="144">
        <v>52992.327500000116</v>
      </c>
      <c r="T73" s="145">
        <v>0</v>
      </c>
      <c r="U73" s="145">
        <v>0</v>
      </c>
      <c r="V73" s="146">
        <v>3.2000000000000001E-2</v>
      </c>
      <c r="W73" s="146">
        <v>0.41499999999999998</v>
      </c>
      <c r="X73" s="146">
        <v>0.55300000000000005</v>
      </c>
      <c r="Y73" s="146">
        <v>2.9000000000000001E-2</v>
      </c>
      <c r="Z73" s="146">
        <v>0.82399999999999995</v>
      </c>
      <c r="AA73" s="146">
        <v>0.14699999999999999</v>
      </c>
      <c r="AB73" s="63">
        <v>0</v>
      </c>
      <c r="AC73" s="63">
        <v>0</v>
      </c>
      <c r="AD73" s="63">
        <v>0</v>
      </c>
      <c r="AE73" s="63">
        <v>0</v>
      </c>
      <c r="AF73" s="63">
        <v>0</v>
      </c>
      <c r="AG73" s="63">
        <v>0</v>
      </c>
      <c r="AH73" s="63">
        <v>0</v>
      </c>
      <c r="AI73" s="63">
        <v>0</v>
      </c>
      <c r="AJ73" s="63">
        <v>0</v>
      </c>
      <c r="AK73" s="63">
        <v>0</v>
      </c>
      <c r="AL73" s="63">
        <v>0</v>
      </c>
      <c r="AM73" s="63">
        <v>0</v>
      </c>
      <c r="AN73" s="63">
        <v>0</v>
      </c>
      <c r="AO73" s="63">
        <v>0</v>
      </c>
      <c r="AP73" s="63">
        <v>0</v>
      </c>
      <c r="AQ73" s="63">
        <v>0</v>
      </c>
      <c r="AR73" s="63">
        <v>0</v>
      </c>
      <c r="AS73" s="63">
        <v>0</v>
      </c>
      <c r="AT73" s="63">
        <v>0</v>
      </c>
      <c r="AU73" s="63">
        <v>0</v>
      </c>
      <c r="AV73" s="63">
        <v>0</v>
      </c>
      <c r="AW73" s="63">
        <v>0</v>
      </c>
      <c r="AX73" s="63">
        <v>0</v>
      </c>
      <c r="AY73" s="63">
        <v>0</v>
      </c>
      <c r="AZ73" s="63">
        <v>0</v>
      </c>
      <c r="BA73" s="63">
        <v>52992.327500000116</v>
      </c>
      <c r="BB73" s="63">
        <v>52992.327500000116</v>
      </c>
      <c r="BC73" s="63">
        <v>0</v>
      </c>
      <c r="BD73" s="63">
        <v>54932.5</v>
      </c>
      <c r="BE73" s="63">
        <v>107924.82750000012</v>
      </c>
      <c r="BF73" s="63">
        <v>0</v>
      </c>
      <c r="BG73" s="63">
        <v>52992.327500000116</v>
      </c>
      <c r="BH73" s="63">
        <v>52992.327500000116</v>
      </c>
      <c r="BI73" s="63">
        <v>0</v>
      </c>
      <c r="BJ73" s="63">
        <v>54932.5</v>
      </c>
      <c r="BK73" s="63">
        <v>107924.82750000012</v>
      </c>
      <c r="BL73" s="63">
        <v>0</v>
      </c>
      <c r="BM73" s="63">
        <v>0</v>
      </c>
      <c r="BN73" s="63">
        <v>0</v>
      </c>
      <c r="BO73" s="63">
        <v>0</v>
      </c>
      <c r="BP73" s="63">
        <v>52992.327500000116</v>
      </c>
      <c r="BQ73" s="63">
        <v>0</v>
      </c>
      <c r="BR73" s="63">
        <v>54932.5</v>
      </c>
      <c r="BS73" s="63">
        <v>107924.82750000012</v>
      </c>
      <c r="BT73" s="63">
        <v>52992.327500000116</v>
      </c>
      <c r="BU73" s="63">
        <v>0</v>
      </c>
      <c r="BV73" s="63">
        <v>54932.5</v>
      </c>
      <c r="BW73" s="63">
        <v>107924.82750000012</v>
      </c>
      <c r="BX73" s="135"/>
      <c r="BY73" s="136">
        <v>1</v>
      </c>
      <c r="BZ73" s="136">
        <v>1</v>
      </c>
      <c r="CA73" s="136">
        <v>1</v>
      </c>
      <c r="CB73" s="136">
        <v>1</v>
      </c>
      <c r="CC73" s="136">
        <v>0</v>
      </c>
      <c r="CD73" s="136">
        <v>0.50898853648851039</v>
      </c>
      <c r="CE73" s="136">
        <v>0.49101146351148961</v>
      </c>
      <c r="CF73" s="136">
        <v>0</v>
      </c>
      <c r="CG73" s="137">
        <v>0</v>
      </c>
      <c r="CH73" s="137">
        <v>0</v>
      </c>
      <c r="CI73" s="137">
        <v>0</v>
      </c>
      <c r="CJ73" s="137">
        <v>0</v>
      </c>
      <c r="CK73" s="137">
        <v>0</v>
      </c>
      <c r="CL73" s="137">
        <v>0</v>
      </c>
      <c r="CM73" s="137">
        <v>0</v>
      </c>
      <c r="CN73" s="138"/>
      <c r="CO73" s="57" t="s">
        <v>185</v>
      </c>
      <c r="CP73" s="63">
        <v>602</v>
      </c>
      <c r="CQ73" s="63">
        <v>602</v>
      </c>
      <c r="CR73" s="63">
        <v>249.58990334500001</v>
      </c>
      <c r="CS73" s="64">
        <v>0.10792482750000011</v>
      </c>
      <c r="CT73" s="65">
        <v>100</v>
      </c>
      <c r="CU73" s="65">
        <v>107924.82750000013</v>
      </c>
      <c r="CV73" s="65">
        <v>0</v>
      </c>
      <c r="CW73" s="65">
        <v>100</v>
      </c>
      <c r="CX73" s="66">
        <v>49.101146351148962</v>
      </c>
      <c r="CY73" s="66">
        <v>0</v>
      </c>
      <c r="CZ73" s="66">
        <v>50.898853648851038</v>
      </c>
      <c r="DA73" s="125">
        <v>179.27712209302345</v>
      </c>
      <c r="DB73" s="125">
        <v>0</v>
      </c>
      <c r="DC73" s="125" t="s">
        <v>102</v>
      </c>
      <c r="DD73" s="125">
        <v>179.27712209302345</v>
      </c>
      <c r="DE73" s="116"/>
      <c r="DF73" s="116"/>
      <c r="DG73" s="116"/>
    </row>
    <row r="74" spans="1:111" s="115" customFormat="1" ht="21.75" customHeight="1" x14ac:dyDescent="0.25">
      <c r="A74" s="67" t="s">
        <v>186</v>
      </c>
      <c r="B74" s="125" t="s">
        <v>103</v>
      </c>
      <c r="C74" s="126">
        <v>82.700952344399994</v>
      </c>
      <c r="D74" s="127">
        <v>2069</v>
      </c>
      <c r="E74" s="128" t="s">
        <v>134</v>
      </c>
      <c r="F74" s="129">
        <v>1</v>
      </c>
      <c r="G74" s="128" t="s">
        <v>135</v>
      </c>
      <c r="H74" s="127">
        <v>361715</v>
      </c>
      <c r="I74" s="127">
        <v>173329.375</v>
      </c>
      <c r="J74" s="127">
        <v>1899.5</v>
      </c>
      <c r="K74" s="127">
        <v>169.5</v>
      </c>
      <c r="L74" s="367">
        <v>0</v>
      </c>
      <c r="M74" s="367">
        <v>487332</v>
      </c>
      <c r="N74" s="367">
        <v>487332</v>
      </c>
      <c r="O74" s="148"/>
      <c r="P74" s="148"/>
      <c r="Q74" s="59"/>
      <c r="R74" s="59"/>
      <c r="S74" s="144">
        <v>23584.039999998196</v>
      </c>
      <c r="T74" s="145">
        <v>0</v>
      </c>
      <c r="U74" s="145">
        <v>0</v>
      </c>
      <c r="V74" s="146">
        <v>3.2000000000000001E-2</v>
      </c>
      <c r="W74" s="146">
        <v>0.41499999999999998</v>
      </c>
      <c r="X74" s="146">
        <v>0.55300000000000005</v>
      </c>
      <c r="Y74" s="146">
        <v>2.9000000000000001E-2</v>
      </c>
      <c r="Z74" s="146">
        <v>0.82399999999999995</v>
      </c>
      <c r="AA74" s="146">
        <v>0.14699999999999999</v>
      </c>
      <c r="AB74" s="63">
        <v>0</v>
      </c>
      <c r="AC74" s="63">
        <v>0</v>
      </c>
      <c r="AD74" s="63">
        <v>0</v>
      </c>
      <c r="AE74" s="63">
        <v>0</v>
      </c>
      <c r="AF74" s="63">
        <v>0</v>
      </c>
      <c r="AG74" s="63">
        <v>0</v>
      </c>
      <c r="AH74" s="63">
        <v>0</v>
      </c>
      <c r="AI74" s="63">
        <v>0</v>
      </c>
      <c r="AJ74" s="63">
        <v>0</v>
      </c>
      <c r="AK74" s="63">
        <v>487332</v>
      </c>
      <c r="AL74" s="63">
        <v>0</v>
      </c>
      <c r="AM74" s="63">
        <v>487332</v>
      </c>
      <c r="AN74" s="63">
        <v>0</v>
      </c>
      <c r="AO74" s="63">
        <v>0</v>
      </c>
      <c r="AP74" s="63">
        <v>0</v>
      </c>
      <c r="AQ74" s="63">
        <v>487332</v>
      </c>
      <c r="AR74" s="63">
        <v>0</v>
      </c>
      <c r="AS74" s="63">
        <v>487332</v>
      </c>
      <c r="AT74" s="63">
        <v>0</v>
      </c>
      <c r="AU74" s="63">
        <v>0</v>
      </c>
      <c r="AV74" s="63">
        <v>0</v>
      </c>
      <c r="AW74" s="63">
        <v>188385.625</v>
      </c>
      <c r="AX74" s="63">
        <v>173329.375</v>
      </c>
      <c r="AY74" s="63">
        <v>361715</v>
      </c>
      <c r="AZ74" s="63">
        <v>0</v>
      </c>
      <c r="BA74" s="63">
        <v>23584.039999998196</v>
      </c>
      <c r="BB74" s="63">
        <v>23584.039999998196</v>
      </c>
      <c r="BC74" s="63">
        <v>0</v>
      </c>
      <c r="BD74" s="63">
        <v>15466.875</v>
      </c>
      <c r="BE74" s="63">
        <v>39050.914999998196</v>
      </c>
      <c r="BF74" s="63">
        <v>0</v>
      </c>
      <c r="BG74" s="63">
        <v>23584.039999998196</v>
      </c>
      <c r="BH74" s="63">
        <v>23584.039999998196</v>
      </c>
      <c r="BI74" s="63">
        <v>188385.625</v>
      </c>
      <c r="BJ74" s="63">
        <v>188796.25</v>
      </c>
      <c r="BK74" s="63">
        <v>400765.91499999817</v>
      </c>
      <c r="BL74" s="63">
        <v>0</v>
      </c>
      <c r="BM74" s="63">
        <v>188385.625</v>
      </c>
      <c r="BN74" s="63">
        <v>173329.375</v>
      </c>
      <c r="BO74" s="63">
        <v>361715</v>
      </c>
      <c r="BP74" s="63">
        <v>23584.039999998196</v>
      </c>
      <c r="BQ74" s="63">
        <v>487332</v>
      </c>
      <c r="BR74" s="63">
        <v>15466.875</v>
      </c>
      <c r="BS74" s="63">
        <v>526382.91499999817</v>
      </c>
      <c r="BT74" s="63">
        <v>23584.039999998196</v>
      </c>
      <c r="BU74" s="63">
        <v>675717.625</v>
      </c>
      <c r="BV74" s="63">
        <v>188796.25</v>
      </c>
      <c r="BW74" s="63">
        <v>888097.91499999817</v>
      </c>
      <c r="BX74" s="135"/>
      <c r="BY74" s="136">
        <v>1</v>
      </c>
      <c r="BZ74" s="136">
        <v>0.45126320896722183</v>
      </c>
      <c r="CA74" s="136">
        <v>1</v>
      </c>
      <c r="CB74" s="136">
        <v>1</v>
      </c>
      <c r="CC74" s="136">
        <v>0.27879341611076075</v>
      </c>
      <c r="CD74" s="136">
        <v>0.47108859045560514</v>
      </c>
      <c r="CE74" s="136">
        <v>5.8847419696353924E-2</v>
      </c>
      <c r="CF74" s="136">
        <v>0.47006398984804099</v>
      </c>
      <c r="CG74" s="137">
        <v>0.54873679103277817</v>
      </c>
      <c r="CH74" s="137">
        <v>0</v>
      </c>
      <c r="CI74" s="137">
        <v>0</v>
      </c>
      <c r="CJ74" s="137">
        <v>0.72120658388923919</v>
      </c>
      <c r="CK74" s="137">
        <v>0</v>
      </c>
      <c r="CL74" s="137">
        <v>0</v>
      </c>
      <c r="CM74" s="137">
        <v>1</v>
      </c>
      <c r="CN74" s="138"/>
      <c r="CO74" s="57" t="s">
        <v>186</v>
      </c>
      <c r="CP74" s="63">
        <v>2069</v>
      </c>
      <c r="CQ74" s="63">
        <v>169.5</v>
      </c>
      <c r="CR74" s="63">
        <v>82.700952344399994</v>
      </c>
      <c r="CS74" s="64">
        <v>0.88809791499999813</v>
      </c>
      <c r="CT74" s="65">
        <v>100</v>
      </c>
      <c r="CU74" s="65">
        <v>888097.91499999817</v>
      </c>
      <c r="CV74" s="65">
        <v>40.729180182795581</v>
      </c>
      <c r="CW74" s="65">
        <v>59.270819817204426</v>
      </c>
      <c r="CX74" s="66">
        <v>5.8847419696353924</v>
      </c>
      <c r="CY74" s="66">
        <v>47.0063989848041</v>
      </c>
      <c r="CZ74" s="66">
        <v>47.108859045560514</v>
      </c>
      <c r="DA74" s="125">
        <v>5239.5157227138534</v>
      </c>
      <c r="DB74" s="125">
        <v>2134.0117994100297</v>
      </c>
      <c r="DC74" s="125">
        <v>0</v>
      </c>
      <c r="DD74" s="125">
        <v>193.70029724504502</v>
      </c>
      <c r="DE74" s="116"/>
      <c r="DF74" s="116"/>
      <c r="DG74" s="116"/>
    </row>
    <row r="75" spans="1:111" s="115" customFormat="1" ht="21.75" customHeight="1" x14ac:dyDescent="0.25">
      <c r="A75" s="67" t="s">
        <v>187</v>
      </c>
      <c r="B75" s="125" t="s">
        <v>108</v>
      </c>
      <c r="C75" s="126">
        <v>166.74258420500001</v>
      </c>
      <c r="D75" s="127">
        <v>1170</v>
      </c>
      <c r="E75" s="128" t="s">
        <v>134</v>
      </c>
      <c r="F75" s="129">
        <v>1</v>
      </c>
      <c r="G75" s="128" t="s">
        <v>135</v>
      </c>
      <c r="H75" s="127">
        <v>71175</v>
      </c>
      <c r="I75" s="127">
        <v>45823.925000000003</v>
      </c>
      <c r="J75" s="127">
        <v>502.18</v>
      </c>
      <c r="K75" s="127">
        <v>667.81999999999994</v>
      </c>
      <c r="L75" s="367">
        <v>0</v>
      </c>
      <c r="M75" s="367">
        <v>0</v>
      </c>
      <c r="N75" s="367">
        <v>0</v>
      </c>
      <c r="O75" s="148"/>
      <c r="P75" s="148"/>
      <c r="Q75" s="59"/>
      <c r="R75" s="59"/>
      <c r="S75" s="144">
        <v>271790.9324006</v>
      </c>
      <c r="T75" s="145">
        <v>0</v>
      </c>
      <c r="U75" s="145">
        <v>392</v>
      </c>
      <c r="V75" s="146">
        <v>3.2000000000000001E-2</v>
      </c>
      <c r="W75" s="146">
        <v>0.41499999999999998</v>
      </c>
      <c r="X75" s="146">
        <v>0.55300000000000005</v>
      </c>
      <c r="Y75" s="146">
        <v>2.9000000000000001E-2</v>
      </c>
      <c r="Z75" s="146">
        <v>0.82399999999999995</v>
      </c>
      <c r="AA75" s="146">
        <v>0.14699999999999999</v>
      </c>
      <c r="AB75" s="63">
        <v>0</v>
      </c>
      <c r="AC75" s="63">
        <v>0</v>
      </c>
      <c r="AD75" s="63">
        <v>0</v>
      </c>
      <c r="AE75" s="63">
        <v>0</v>
      </c>
      <c r="AF75" s="63">
        <v>0</v>
      </c>
      <c r="AG75" s="63">
        <v>0</v>
      </c>
      <c r="AH75" s="63">
        <v>323.00799999999998</v>
      </c>
      <c r="AI75" s="63">
        <v>0</v>
      </c>
      <c r="AJ75" s="63">
        <v>323.00799999999998</v>
      </c>
      <c r="AK75" s="63">
        <v>0</v>
      </c>
      <c r="AL75" s="63">
        <v>0</v>
      </c>
      <c r="AM75" s="63">
        <v>323.00799999999998</v>
      </c>
      <c r="AN75" s="63">
        <v>323.00799999999998</v>
      </c>
      <c r="AO75" s="63">
        <v>0</v>
      </c>
      <c r="AP75" s="63">
        <v>323.00799999999998</v>
      </c>
      <c r="AQ75" s="63">
        <v>0</v>
      </c>
      <c r="AR75" s="63">
        <v>0</v>
      </c>
      <c r="AS75" s="63">
        <v>323.00799999999998</v>
      </c>
      <c r="AT75" s="63">
        <v>11.368</v>
      </c>
      <c r="AU75" s="63">
        <v>0</v>
      </c>
      <c r="AV75" s="63">
        <v>11.368</v>
      </c>
      <c r="AW75" s="63">
        <v>25339.706999999999</v>
      </c>
      <c r="AX75" s="63">
        <v>45823.925000000003</v>
      </c>
      <c r="AY75" s="63">
        <v>71175</v>
      </c>
      <c r="AZ75" s="63">
        <v>57.623999999999995</v>
      </c>
      <c r="BA75" s="63">
        <v>271790.9324006</v>
      </c>
      <c r="BB75" s="63">
        <v>271848.55640060001</v>
      </c>
      <c r="BC75" s="63">
        <v>0</v>
      </c>
      <c r="BD75" s="63">
        <v>60938.574999999997</v>
      </c>
      <c r="BE75" s="63">
        <v>332787.13140060002</v>
      </c>
      <c r="BF75" s="63">
        <v>68.99199999999999</v>
      </c>
      <c r="BG75" s="63">
        <v>271790.9324006</v>
      </c>
      <c r="BH75" s="63">
        <v>271859.92440060002</v>
      </c>
      <c r="BI75" s="63">
        <v>25339.706999999999</v>
      </c>
      <c r="BJ75" s="63">
        <v>106762.5</v>
      </c>
      <c r="BK75" s="63">
        <v>403962.13140060002</v>
      </c>
      <c r="BL75" s="63">
        <v>11.368</v>
      </c>
      <c r="BM75" s="63">
        <v>25339.706999999999</v>
      </c>
      <c r="BN75" s="63">
        <v>45823.925000000003</v>
      </c>
      <c r="BO75" s="63">
        <v>71175</v>
      </c>
      <c r="BP75" s="63">
        <v>272171.56440059998</v>
      </c>
      <c r="BQ75" s="63">
        <v>0</v>
      </c>
      <c r="BR75" s="63">
        <v>60938.574999999997</v>
      </c>
      <c r="BS75" s="63">
        <v>333110.13940059999</v>
      </c>
      <c r="BT75" s="63">
        <v>272182.9324006</v>
      </c>
      <c r="BU75" s="63">
        <v>25339.706999999999</v>
      </c>
      <c r="BV75" s="63">
        <v>106762.5</v>
      </c>
      <c r="BW75" s="63">
        <v>404285.13940059999</v>
      </c>
      <c r="BX75" s="135"/>
      <c r="BY75" s="136">
        <v>1</v>
      </c>
      <c r="BZ75" s="136">
        <v>0.99920103914658143</v>
      </c>
      <c r="CA75" s="136">
        <v>1</v>
      </c>
      <c r="CB75" s="136">
        <v>0.99881326871912535</v>
      </c>
      <c r="CC75" s="136">
        <v>1</v>
      </c>
      <c r="CD75" s="136">
        <v>0.26428838671050103</v>
      </c>
      <c r="CE75" s="136">
        <v>0.67298368651046336</v>
      </c>
      <c r="CF75" s="136">
        <v>6.2727926779035603E-2</v>
      </c>
      <c r="CG75" s="137">
        <v>7.9896085341869631E-4</v>
      </c>
      <c r="CH75" s="137">
        <v>0</v>
      </c>
      <c r="CI75" s="137">
        <v>1.1867312808747149E-3</v>
      </c>
      <c r="CJ75" s="137">
        <v>0</v>
      </c>
      <c r="CK75" s="137">
        <v>0</v>
      </c>
      <c r="CL75" s="137">
        <v>1</v>
      </c>
      <c r="CM75" s="137">
        <v>0</v>
      </c>
      <c r="CN75" s="138"/>
      <c r="CO75" s="57" t="s">
        <v>187</v>
      </c>
      <c r="CP75" s="63">
        <v>1170</v>
      </c>
      <c r="CQ75" s="63">
        <v>667.81999999999994</v>
      </c>
      <c r="CR75" s="63">
        <v>166.74258420500001</v>
      </c>
      <c r="CS75" s="64">
        <v>0.40428513940060001</v>
      </c>
      <c r="CT75" s="65">
        <v>100</v>
      </c>
      <c r="CU75" s="65">
        <v>404285.13940059999</v>
      </c>
      <c r="CV75" s="65">
        <v>17.605148709033745</v>
      </c>
      <c r="CW75" s="65">
        <v>82.394851290966258</v>
      </c>
      <c r="CX75" s="66">
        <v>67.298368651046331</v>
      </c>
      <c r="CY75" s="66">
        <v>6.2727926779035599</v>
      </c>
      <c r="CZ75" s="66">
        <v>26.428838671050102</v>
      </c>
      <c r="DA75" s="125">
        <v>605.38040100715762</v>
      </c>
      <c r="DB75" s="125">
        <v>106.57811985265492</v>
      </c>
      <c r="DC75" s="125">
        <v>0</v>
      </c>
      <c r="DD75" s="125">
        <v>345.26677897487178</v>
      </c>
      <c r="DE75" s="116"/>
      <c r="DF75" s="116"/>
      <c r="DG75" s="116"/>
    </row>
    <row r="76" spans="1:111" s="115" customFormat="1" ht="21.75" customHeight="1" x14ac:dyDescent="0.25">
      <c r="A76" s="67" t="s">
        <v>188</v>
      </c>
      <c r="B76" s="125" t="s">
        <v>109</v>
      </c>
      <c r="C76" s="126">
        <v>257.61152054799999</v>
      </c>
      <c r="D76" s="127">
        <v>603</v>
      </c>
      <c r="E76" s="128" t="s">
        <v>145</v>
      </c>
      <c r="F76" s="129">
        <v>1</v>
      </c>
      <c r="G76" s="128" t="s">
        <v>135</v>
      </c>
      <c r="H76" s="127">
        <v>0</v>
      </c>
      <c r="I76" s="127">
        <v>0</v>
      </c>
      <c r="J76" s="127">
        <v>0</v>
      </c>
      <c r="K76" s="127">
        <v>603</v>
      </c>
      <c r="L76" s="368"/>
      <c r="M76" s="367">
        <v>0</v>
      </c>
      <c r="N76" s="367"/>
      <c r="O76" s="148"/>
      <c r="P76" s="148"/>
      <c r="Q76" s="59"/>
      <c r="R76" s="59"/>
      <c r="S76" s="144">
        <v>8225.2749999999996</v>
      </c>
      <c r="T76" s="145">
        <v>0</v>
      </c>
      <c r="U76" s="145">
        <v>0</v>
      </c>
      <c r="V76" s="146">
        <v>3.2000000000000001E-2</v>
      </c>
      <c r="W76" s="146">
        <v>0.41499999999999998</v>
      </c>
      <c r="X76" s="146">
        <v>0.55300000000000005</v>
      </c>
      <c r="Y76" s="146">
        <v>2.9000000000000001E-2</v>
      </c>
      <c r="Z76" s="146">
        <v>0.82399999999999995</v>
      </c>
      <c r="AA76" s="146">
        <v>0.14699999999999999</v>
      </c>
      <c r="AB76" s="63">
        <v>0</v>
      </c>
      <c r="AC76" s="63">
        <v>0</v>
      </c>
      <c r="AD76" s="63">
        <v>0</v>
      </c>
      <c r="AE76" s="63">
        <v>0</v>
      </c>
      <c r="AF76" s="63">
        <v>0</v>
      </c>
      <c r="AG76" s="63">
        <v>0</v>
      </c>
      <c r="AH76" s="63">
        <v>0</v>
      </c>
      <c r="AI76" s="63">
        <v>0</v>
      </c>
      <c r="AJ76" s="63">
        <v>0</v>
      </c>
      <c r="AK76" s="63">
        <v>0</v>
      </c>
      <c r="AL76" s="63">
        <v>0</v>
      </c>
      <c r="AM76" s="63">
        <v>0</v>
      </c>
      <c r="AN76" s="63">
        <v>0</v>
      </c>
      <c r="AO76" s="63">
        <v>0</v>
      </c>
      <c r="AP76" s="63">
        <v>0</v>
      </c>
      <c r="AQ76" s="63">
        <v>0</v>
      </c>
      <c r="AR76" s="63">
        <v>0</v>
      </c>
      <c r="AS76" s="63">
        <v>0</v>
      </c>
      <c r="AT76" s="63">
        <v>0</v>
      </c>
      <c r="AU76" s="63">
        <v>0</v>
      </c>
      <c r="AV76" s="63">
        <v>0</v>
      </c>
      <c r="AW76" s="63">
        <v>0</v>
      </c>
      <c r="AX76" s="63">
        <v>0</v>
      </c>
      <c r="AY76" s="63">
        <v>0</v>
      </c>
      <c r="AZ76" s="63">
        <v>0</v>
      </c>
      <c r="BA76" s="63">
        <v>8225.2749999999996</v>
      </c>
      <c r="BB76" s="63">
        <v>8225.2749999999996</v>
      </c>
      <c r="BC76" s="63">
        <v>0</v>
      </c>
      <c r="BD76" s="63">
        <v>55023.75</v>
      </c>
      <c r="BE76" s="63">
        <v>63249.025000000001</v>
      </c>
      <c r="BF76" s="63">
        <v>0</v>
      </c>
      <c r="BG76" s="63">
        <v>8225.2749999999996</v>
      </c>
      <c r="BH76" s="63">
        <v>8225.2749999999996</v>
      </c>
      <c r="BI76" s="63">
        <v>0</v>
      </c>
      <c r="BJ76" s="63">
        <v>55023.75</v>
      </c>
      <c r="BK76" s="63">
        <v>63249.025000000001</v>
      </c>
      <c r="BL76" s="63">
        <v>0</v>
      </c>
      <c r="BM76" s="63">
        <v>0</v>
      </c>
      <c r="BN76" s="63">
        <v>0</v>
      </c>
      <c r="BO76" s="63">
        <v>0</v>
      </c>
      <c r="BP76" s="63">
        <v>8225.2749999999996</v>
      </c>
      <c r="BQ76" s="63">
        <v>0</v>
      </c>
      <c r="BR76" s="63">
        <v>55023.75</v>
      </c>
      <c r="BS76" s="63">
        <v>63249.025000000001</v>
      </c>
      <c r="BT76" s="63">
        <v>8225.2749999999996</v>
      </c>
      <c r="BU76" s="63">
        <v>0</v>
      </c>
      <c r="BV76" s="63">
        <v>55023.75</v>
      </c>
      <c r="BW76" s="63">
        <v>63249.025000000001</v>
      </c>
      <c r="BX76" s="135"/>
      <c r="BY76" s="136">
        <v>1</v>
      </c>
      <c r="BZ76" s="136">
        <v>1</v>
      </c>
      <c r="CA76" s="136">
        <v>1</v>
      </c>
      <c r="CB76" s="136">
        <v>1</v>
      </c>
      <c r="CC76" s="136">
        <v>0</v>
      </c>
      <c r="CD76" s="136">
        <v>0.86995412182243126</v>
      </c>
      <c r="CE76" s="136">
        <v>0.13004587817756874</v>
      </c>
      <c r="CF76" s="136">
        <v>0</v>
      </c>
      <c r="CG76" s="137">
        <v>0</v>
      </c>
      <c r="CH76" s="137">
        <v>0</v>
      </c>
      <c r="CI76" s="137">
        <v>0</v>
      </c>
      <c r="CJ76" s="137">
        <v>0</v>
      </c>
      <c r="CK76" s="137">
        <v>0</v>
      </c>
      <c r="CL76" s="137">
        <v>0</v>
      </c>
      <c r="CM76" s="137">
        <v>0</v>
      </c>
      <c r="CN76" s="138"/>
      <c r="CO76" s="57" t="s">
        <v>188</v>
      </c>
      <c r="CP76" s="63">
        <v>603</v>
      </c>
      <c r="CQ76" s="63">
        <v>603</v>
      </c>
      <c r="CR76" s="63">
        <v>257.61152054799999</v>
      </c>
      <c r="CS76" s="64">
        <v>6.3249025E-2</v>
      </c>
      <c r="CT76" s="65">
        <v>100</v>
      </c>
      <c r="CU76" s="65">
        <v>63249.025000000001</v>
      </c>
      <c r="CV76" s="65">
        <v>0</v>
      </c>
      <c r="CW76" s="65">
        <v>100</v>
      </c>
      <c r="CX76" s="66">
        <v>13.004587817756875</v>
      </c>
      <c r="CY76" s="66">
        <v>0</v>
      </c>
      <c r="CZ76" s="66">
        <v>86.995412182243129</v>
      </c>
      <c r="DA76" s="125">
        <v>104.89058872305141</v>
      </c>
      <c r="DB76" s="125">
        <v>0</v>
      </c>
      <c r="DC76" s="125" t="s">
        <v>102</v>
      </c>
      <c r="DD76" s="125">
        <v>104.89058872305141</v>
      </c>
      <c r="DE76" s="116"/>
      <c r="DF76" s="116"/>
      <c r="DG76" s="116"/>
    </row>
    <row r="77" spans="1:111" s="115" customFormat="1" ht="21.75" customHeight="1" x14ac:dyDescent="0.25">
      <c r="A77" s="67" t="s">
        <v>189</v>
      </c>
      <c r="B77" s="125" t="s">
        <v>106</v>
      </c>
      <c r="C77" s="126">
        <v>79.8279185058</v>
      </c>
      <c r="D77" s="127">
        <v>918</v>
      </c>
      <c r="E77" s="128" t="s">
        <v>134</v>
      </c>
      <c r="F77" s="129">
        <v>1</v>
      </c>
      <c r="G77" s="128" t="s">
        <v>135</v>
      </c>
      <c r="H77" s="127">
        <v>126708</v>
      </c>
      <c r="I77" s="127">
        <v>73622.325000000012</v>
      </c>
      <c r="J77" s="127">
        <v>806.82</v>
      </c>
      <c r="K77" s="127">
        <v>111.17999999999995</v>
      </c>
      <c r="L77" s="367">
        <v>1296</v>
      </c>
      <c r="M77" s="367">
        <v>476040</v>
      </c>
      <c r="N77" s="367">
        <v>477336</v>
      </c>
      <c r="O77" s="148"/>
      <c r="P77" s="148"/>
      <c r="Q77" s="59"/>
      <c r="R77" s="59"/>
      <c r="S77" s="144">
        <v>15715.122000000003</v>
      </c>
      <c r="T77" s="145">
        <v>0</v>
      </c>
      <c r="U77" s="145">
        <v>0</v>
      </c>
      <c r="V77" s="146">
        <v>3.2000000000000001E-2</v>
      </c>
      <c r="W77" s="146">
        <v>0.41499999999999998</v>
      </c>
      <c r="X77" s="146">
        <v>0.55300000000000005</v>
      </c>
      <c r="Y77" s="146">
        <v>2.9000000000000001E-2</v>
      </c>
      <c r="Z77" s="146">
        <v>0.82399999999999995</v>
      </c>
      <c r="AA77" s="146">
        <v>0.14699999999999999</v>
      </c>
      <c r="AB77" s="63">
        <v>0</v>
      </c>
      <c r="AC77" s="63">
        <v>0</v>
      </c>
      <c r="AD77" s="63">
        <v>0</v>
      </c>
      <c r="AE77" s="63">
        <v>0</v>
      </c>
      <c r="AF77" s="63">
        <v>0</v>
      </c>
      <c r="AG77" s="63">
        <v>0</v>
      </c>
      <c r="AH77" s="63">
        <v>0</v>
      </c>
      <c r="AI77" s="63">
        <v>0</v>
      </c>
      <c r="AJ77" s="63">
        <v>0</v>
      </c>
      <c r="AK77" s="63">
        <v>476040</v>
      </c>
      <c r="AL77" s="63">
        <v>0</v>
      </c>
      <c r="AM77" s="63">
        <v>476040</v>
      </c>
      <c r="AN77" s="63">
        <v>0</v>
      </c>
      <c r="AO77" s="63">
        <v>0</v>
      </c>
      <c r="AP77" s="63">
        <v>0</v>
      </c>
      <c r="AQ77" s="63">
        <v>476040</v>
      </c>
      <c r="AR77" s="63">
        <v>0</v>
      </c>
      <c r="AS77" s="63">
        <v>476040</v>
      </c>
      <c r="AT77" s="63">
        <v>0</v>
      </c>
      <c r="AU77" s="63">
        <v>0</v>
      </c>
      <c r="AV77" s="63">
        <v>0</v>
      </c>
      <c r="AW77" s="63">
        <v>53085.674999999988</v>
      </c>
      <c r="AX77" s="63">
        <v>73622.325000000012</v>
      </c>
      <c r="AY77" s="63">
        <v>126708</v>
      </c>
      <c r="AZ77" s="63">
        <v>0</v>
      </c>
      <c r="BA77" s="63">
        <v>15715.122000000003</v>
      </c>
      <c r="BB77" s="63">
        <v>15715.122000000003</v>
      </c>
      <c r="BC77" s="63">
        <v>1296</v>
      </c>
      <c r="BD77" s="63">
        <v>10145.174999999996</v>
      </c>
      <c r="BE77" s="63">
        <v>27156.296999999999</v>
      </c>
      <c r="BF77" s="63">
        <v>0</v>
      </c>
      <c r="BG77" s="63">
        <v>15715.122000000003</v>
      </c>
      <c r="BH77" s="63">
        <v>15715.122000000003</v>
      </c>
      <c r="BI77" s="63">
        <v>54381.674999999988</v>
      </c>
      <c r="BJ77" s="63">
        <v>83767.5</v>
      </c>
      <c r="BK77" s="63">
        <v>153864.29699999999</v>
      </c>
      <c r="BL77" s="63">
        <v>0</v>
      </c>
      <c r="BM77" s="63">
        <v>53085.674999999988</v>
      </c>
      <c r="BN77" s="63">
        <v>73622.325000000012</v>
      </c>
      <c r="BO77" s="63">
        <v>126708</v>
      </c>
      <c r="BP77" s="63">
        <v>15715.122000000003</v>
      </c>
      <c r="BQ77" s="63">
        <v>477336</v>
      </c>
      <c r="BR77" s="63">
        <v>10145.174999999996</v>
      </c>
      <c r="BS77" s="63">
        <v>503196.29700000002</v>
      </c>
      <c r="BT77" s="63">
        <v>15715.122000000003</v>
      </c>
      <c r="BU77" s="63">
        <v>530421.67500000005</v>
      </c>
      <c r="BV77" s="63">
        <v>83767.5</v>
      </c>
      <c r="BW77" s="63">
        <v>629904.29700000002</v>
      </c>
      <c r="BX77" s="135"/>
      <c r="BY77" s="136">
        <v>1</v>
      </c>
      <c r="BZ77" s="136">
        <v>0.24426614921155235</v>
      </c>
      <c r="CA77" s="136">
        <v>1</v>
      </c>
      <c r="CB77" s="136">
        <v>1</v>
      </c>
      <c r="CC77" s="136">
        <v>0.10252536342901142</v>
      </c>
      <c r="CD77" s="136">
        <v>0.54442454574110855</v>
      </c>
      <c r="CE77" s="136">
        <v>0.10213624802120276</v>
      </c>
      <c r="CF77" s="136">
        <v>0.35343920623768871</v>
      </c>
      <c r="CG77" s="137">
        <v>0.75573385078844757</v>
      </c>
      <c r="CH77" s="137">
        <v>0</v>
      </c>
      <c r="CI77" s="137">
        <v>0</v>
      </c>
      <c r="CJ77" s="137">
        <v>0.89747463657098847</v>
      </c>
      <c r="CK77" s="137">
        <v>0</v>
      </c>
      <c r="CL77" s="137">
        <v>0</v>
      </c>
      <c r="CM77" s="137">
        <v>1</v>
      </c>
      <c r="CN77" s="138"/>
      <c r="CO77" s="57" t="s">
        <v>189</v>
      </c>
      <c r="CP77" s="63">
        <v>918</v>
      </c>
      <c r="CQ77" s="63">
        <v>111.17999999999995</v>
      </c>
      <c r="CR77" s="63">
        <v>79.8279185058</v>
      </c>
      <c r="CS77" s="64">
        <v>0.62990429700000006</v>
      </c>
      <c r="CT77" s="65">
        <v>100</v>
      </c>
      <c r="CU77" s="65">
        <v>629904.29700000002</v>
      </c>
      <c r="CV77" s="65">
        <v>20.115436678788047</v>
      </c>
      <c r="CW77" s="65">
        <v>79.884563321211957</v>
      </c>
      <c r="CX77" s="66">
        <v>10.213624802120275</v>
      </c>
      <c r="CY77" s="66">
        <v>35.343920623768874</v>
      </c>
      <c r="CZ77" s="66">
        <v>54.442454574110855</v>
      </c>
      <c r="DA77" s="125">
        <v>5665.6259848893715</v>
      </c>
      <c r="DB77" s="125">
        <v>1139.6654074473831</v>
      </c>
      <c r="DC77" s="125">
        <v>0</v>
      </c>
      <c r="DD77" s="125">
        <v>167.60816666666665</v>
      </c>
      <c r="DE77" s="116"/>
      <c r="DF77" s="116"/>
      <c r="DG77" s="116"/>
    </row>
    <row r="78" spans="1:111" s="115" customFormat="1" ht="21.75" customHeight="1" x14ac:dyDescent="0.25">
      <c r="A78" s="67" t="s">
        <v>190</v>
      </c>
      <c r="B78" s="125" t="s">
        <v>103</v>
      </c>
      <c r="C78" s="126">
        <v>89.148217877999997</v>
      </c>
      <c r="D78" s="127">
        <v>3361</v>
      </c>
      <c r="E78" s="128" t="s">
        <v>134</v>
      </c>
      <c r="F78" s="129">
        <v>1</v>
      </c>
      <c r="G78" s="128" t="s">
        <v>135</v>
      </c>
      <c r="H78" s="127">
        <v>559889.00008999999</v>
      </c>
      <c r="I78" s="127">
        <v>207913.125</v>
      </c>
      <c r="J78" s="127">
        <v>2278.5</v>
      </c>
      <c r="K78" s="127">
        <v>1082.5</v>
      </c>
      <c r="L78" s="367">
        <v>0</v>
      </c>
      <c r="M78" s="367">
        <v>0</v>
      </c>
      <c r="N78" s="367">
        <v>0</v>
      </c>
      <c r="O78" s="148"/>
      <c r="P78" s="148"/>
      <c r="Q78" s="59"/>
      <c r="R78" s="59"/>
      <c r="S78" s="144">
        <v>269436.92271138</v>
      </c>
      <c r="T78" s="145">
        <v>603.80000000000007</v>
      </c>
      <c r="U78" s="145">
        <v>6121.8</v>
      </c>
      <c r="V78" s="146">
        <v>3.2000000000000001E-2</v>
      </c>
      <c r="W78" s="146">
        <v>0.41499999999999998</v>
      </c>
      <c r="X78" s="146">
        <v>0.55300000000000005</v>
      </c>
      <c r="Y78" s="146">
        <v>2.9000000000000001E-2</v>
      </c>
      <c r="Z78" s="146">
        <v>0.82399999999999995</v>
      </c>
      <c r="AA78" s="146">
        <v>0.14699999999999999</v>
      </c>
      <c r="AB78" s="63">
        <v>0</v>
      </c>
      <c r="AC78" s="63">
        <v>0</v>
      </c>
      <c r="AD78" s="63">
        <v>0</v>
      </c>
      <c r="AE78" s="63">
        <v>0</v>
      </c>
      <c r="AF78" s="63">
        <v>0</v>
      </c>
      <c r="AG78" s="63">
        <v>0</v>
      </c>
      <c r="AH78" s="63">
        <v>5294.9402</v>
      </c>
      <c r="AI78" s="63">
        <v>0</v>
      </c>
      <c r="AJ78" s="63">
        <v>5294.9402</v>
      </c>
      <c r="AK78" s="63">
        <v>0</v>
      </c>
      <c r="AL78" s="63">
        <v>0</v>
      </c>
      <c r="AM78" s="63">
        <v>5294.9402</v>
      </c>
      <c r="AN78" s="63">
        <v>5294.9402</v>
      </c>
      <c r="AO78" s="63">
        <v>0</v>
      </c>
      <c r="AP78" s="63">
        <v>5294.9402</v>
      </c>
      <c r="AQ78" s="63">
        <v>0</v>
      </c>
      <c r="AR78" s="63">
        <v>0</v>
      </c>
      <c r="AS78" s="63">
        <v>5294.9402</v>
      </c>
      <c r="AT78" s="63">
        <v>196.85380000000004</v>
      </c>
      <c r="AU78" s="63">
        <v>0</v>
      </c>
      <c r="AV78" s="63">
        <v>196.85380000000004</v>
      </c>
      <c r="AW78" s="63">
        <v>351779.02129</v>
      </c>
      <c r="AX78" s="63">
        <v>207913.125</v>
      </c>
      <c r="AY78" s="63">
        <v>559889.00008999999</v>
      </c>
      <c r="AZ78" s="63">
        <v>1233.806</v>
      </c>
      <c r="BA78" s="63">
        <v>269436.92271138</v>
      </c>
      <c r="BB78" s="63">
        <v>270670.72871137998</v>
      </c>
      <c r="BC78" s="63">
        <v>0</v>
      </c>
      <c r="BD78" s="63">
        <v>98778.125</v>
      </c>
      <c r="BE78" s="63">
        <v>369448.85371137998</v>
      </c>
      <c r="BF78" s="63">
        <v>1430.6598000000001</v>
      </c>
      <c r="BG78" s="63">
        <v>269436.92271138</v>
      </c>
      <c r="BH78" s="63">
        <v>270867.58251137997</v>
      </c>
      <c r="BI78" s="63">
        <v>351779.02129</v>
      </c>
      <c r="BJ78" s="63">
        <v>306691.25</v>
      </c>
      <c r="BK78" s="63">
        <v>929337.85380137991</v>
      </c>
      <c r="BL78" s="63">
        <v>196.85380000000004</v>
      </c>
      <c r="BM78" s="63">
        <v>351779.02129</v>
      </c>
      <c r="BN78" s="63">
        <v>207913.125</v>
      </c>
      <c r="BO78" s="63">
        <v>559889.00008999999</v>
      </c>
      <c r="BP78" s="63">
        <v>275965.66891137999</v>
      </c>
      <c r="BQ78" s="63">
        <v>0</v>
      </c>
      <c r="BR78" s="63">
        <v>98778.125</v>
      </c>
      <c r="BS78" s="63">
        <v>374743.79391137999</v>
      </c>
      <c r="BT78" s="63">
        <v>276162.52271137998</v>
      </c>
      <c r="BU78" s="63">
        <v>351779.02129</v>
      </c>
      <c r="BV78" s="63">
        <v>306691.25</v>
      </c>
      <c r="BW78" s="63">
        <v>934632.79400137987</v>
      </c>
      <c r="BX78" s="135"/>
      <c r="BY78" s="136">
        <v>1</v>
      </c>
      <c r="BZ78" s="136">
        <v>0.99433473741347012</v>
      </c>
      <c r="CA78" s="136">
        <v>1</v>
      </c>
      <c r="CB78" s="136">
        <v>0.98082672424913431</v>
      </c>
      <c r="CC78" s="136">
        <v>1</v>
      </c>
      <c r="CD78" s="136">
        <v>0.33001050021314071</v>
      </c>
      <c r="CE78" s="136">
        <v>0.29146298238409041</v>
      </c>
      <c r="CF78" s="136">
        <v>0.37852651740276899</v>
      </c>
      <c r="CG78" s="137">
        <v>5.6652625865299807E-3</v>
      </c>
      <c r="CH78" s="137">
        <v>0</v>
      </c>
      <c r="CI78" s="137">
        <v>1.91732757508657E-2</v>
      </c>
      <c r="CJ78" s="137">
        <v>0</v>
      </c>
      <c r="CK78" s="137">
        <v>0</v>
      </c>
      <c r="CL78" s="137">
        <v>1</v>
      </c>
      <c r="CM78" s="137">
        <v>0</v>
      </c>
      <c r="CN78" s="138"/>
      <c r="CO78" s="57" t="s">
        <v>190</v>
      </c>
      <c r="CP78" s="63">
        <v>3361</v>
      </c>
      <c r="CQ78" s="63">
        <v>1082.5</v>
      </c>
      <c r="CR78" s="63">
        <v>89.148217877999997</v>
      </c>
      <c r="CS78" s="64">
        <v>0.93463279400137989</v>
      </c>
      <c r="CT78" s="65">
        <v>100</v>
      </c>
      <c r="CU78" s="65">
        <v>934632.79400137987</v>
      </c>
      <c r="CV78" s="65">
        <v>59.90470307520296</v>
      </c>
      <c r="CW78" s="65">
        <v>40.095296924797047</v>
      </c>
      <c r="CX78" s="66">
        <v>29.146298238409042</v>
      </c>
      <c r="CY78" s="66">
        <v>37.852651740276897</v>
      </c>
      <c r="CZ78" s="66">
        <v>33.001050021314072</v>
      </c>
      <c r="DA78" s="125">
        <v>863.40211916986595</v>
      </c>
      <c r="DB78" s="125">
        <v>517.21847583371823</v>
      </c>
      <c r="DC78" s="125">
        <v>0</v>
      </c>
      <c r="DD78" s="125">
        <v>276.50635340713478</v>
      </c>
      <c r="DE78" s="116"/>
      <c r="DF78" s="116"/>
      <c r="DG78" s="116"/>
    </row>
    <row r="79" spans="1:111" s="115" customFormat="1" ht="21.75" customHeight="1" x14ac:dyDescent="0.25">
      <c r="A79" s="67" t="s">
        <v>191</v>
      </c>
      <c r="B79" s="125" t="s">
        <v>105</v>
      </c>
      <c r="C79" s="126">
        <v>60.754934902999999</v>
      </c>
      <c r="D79" s="127">
        <v>656</v>
      </c>
      <c r="E79" s="128" t="s">
        <v>145</v>
      </c>
      <c r="F79" s="129">
        <v>1</v>
      </c>
      <c r="G79" s="128" t="s">
        <v>192</v>
      </c>
      <c r="H79" s="127">
        <v>0</v>
      </c>
      <c r="I79" s="127">
        <v>0</v>
      </c>
      <c r="J79" s="127">
        <v>0</v>
      </c>
      <c r="K79" s="127">
        <v>656</v>
      </c>
      <c r="L79" s="368"/>
      <c r="M79" s="367">
        <v>0</v>
      </c>
      <c r="N79" s="367"/>
      <c r="O79" s="59"/>
      <c r="P79" s="59"/>
      <c r="Q79" s="59"/>
      <c r="R79" s="59"/>
      <c r="S79" s="144">
        <v>47714.648137200034</v>
      </c>
      <c r="T79" s="145">
        <v>0</v>
      </c>
      <c r="U79" s="145">
        <v>0</v>
      </c>
      <c r="V79" s="146">
        <v>3.2000000000000001E-2</v>
      </c>
      <c r="W79" s="146">
        <v>0.41499999999999998</v>
      </c>
      <c r="X79" s="146">
        <v>0.55300000000000005</v>
      </c>
      <c r="Y79" s="146">
        <v>2.9000000000000001E-2</v>
      </c>
      <c r="Z79" s="146">
        <v>0.82399999999999995</v>
      </c>
      <c r="AA79" s="146">
        <v>0.14699999999999999</v>
      </c>
      <c r="AB79" s="63">
        <v>0</v>
      </c>
      <c r="AC79" s="63">
        <v>0</v>
      </c>
      <c r="AD79" s="63">
        <v>0</v>
      </c>
      <c r="AE79" s="63">
        <v>0</v>
      </c>
      <c r="AF79" s="63">
        <v>0</v>
      </c>
      <c r="AG79" s="63">
        <v>0</v>
      </c>
      <c r="AH79" s="63">
        <v>0</v>
      </c>
      <c r="AI79" s="63">
        <v>0</v>
      </c>
      <c r="AJ79" s="63">
        <v>0</v>
      </c>
      <c r="AK79" s="63">
        <v>0</v>
      </c>
      <c r="AL79" s="63">
        <v>0</v>
      </c>
      <c r="AM79" s="63">
        <v>0</v>
      </c>
      <c r="AN79" s="63">
        <v>0</v>
      </c>
      <c r="AO79" s="63">
        <v>0</v>
      </c>
      <c r="AP79" s="63">
        <v>0</v>
      </c>
      <c r="AQ79" s="63">
        <v>0</v>
      </c>
      <c r="AR79" s="63">
        <v>0</v>
      </c>
      <c r="AS79" s="63">
        <v>0</v>
      </c>
      <c r="AT79" s="63">
        <v>0</v>
      </c>
      <c r="AU79" s="63">
        <v>0</v>
      </c>
      <c r="AV79" s="63">
        <v>0</v>
      </c>
      <c r="AW79" s="63">
        <v>0</v>
      </c>
      <c r="AX79" s="63">
        <v>0</v>
      </c>
      <c r="AY79" s="63">
        <v>0</v>
      </c>
      <c r="AZ79" s="63">
        <v>0</v>
      </c>
      <c r="BA79" s="63">
        <v>47714.648137200034</v>
      </c>
      <c r="BB79" s="63">
        <v>47714.648137200034</v>
      </c>
      <c r="BC79" s="63">
        <v>0</v>
      </c>
      <c r="BD79" s="63">
        <v>59860</v>
      </c>
      <c r="BE79" s="63">
        <v>107574.64813720004</v>
      </c>
      <c r="BF79" s="63">
        <v>0</v>
      </c>
      <c r="BG79" s="63">
        <v>47714.648137200034</v>
      </c>
      <c r="BH79" s="63">
        <v>47714.648137200034</v>
      </c>
      <c r="BI79" s="63">
        <v>0</v>
      </c>
      <c r="BJ79" s="63">
        <v>59860</v>
      </c>
      <c r="BK79" s="63">
        <v>107574.64813720004</v>
      </c>
      <c r="BL79" s="63">
        <v>0</v>
      </c>
      <c r="BM79" s="63">
        <v>0</v>
      </c>
      <c r="BN79" s="63">
        <v>0</v>
      </c>
      <c r="BO79" s="63">
        <v>0</v>
      </c>
      <c r="BP79" s="63">
        <v>47714.648137200034</v>
      </c>
      <c r="BQ79" s="63">
        <v>0</v>
      </c>
      <c r="BR79" s="63">
        <v>59860</v>
      </c>
      <c r="BS79" s="63">
        <v>107574.64813720004</v>
      </c>
      <c r="BT79" s="63">
        <v>47714.648137200034</v>
      </c>
      <c r="BU79" s="63">
        <v>0</v>
      </c>
      <c r="BV79" s="63">
        <v>59860</v>
      </c>
      <c r="BW79" s="63">
        <v>107574.64813720004</v>
      </c>
      <c r="BX79" s="135"/>
      <c r="BY79" s="136">
        <v>1</v>
      </c>
      <c r="BZ79" s="136">
        <v>1</v>
      </c>
      <c r="CA79" s="136">
        <v>1</v>
      </c>
      <c r="CB79" s="136">
        <v>1</v>
      </c>
      <c r="CC79" s="136">
        <v>0</v>
      </c>
      <c r="CD79" s="136">
        <v>0.5564508091502649</v>
      </c>
      <c r="CE79" s="136">
        <v>0.44354919084973504</v>
      </c>
      <c r="CF79" s="136">
        <v>0</v>
      </c>
      <c r="CG79" s="137">
        <v>0</v>
      </c>
      <c r="CH79" s="137">
        <v>0</v>
      </c>
      <c r="CI79" s="137">
        <v>0</v>
      </c>
      <c r="CJ79" s="137">
        <v>0</v>
      </c>
      <c r="CK79" s="137">
        <v>0</v>
      </c>
      <c r="CL79" s="137">
        <v>0</v>
      </c>
      <c r="CM79" s="137">
        <v>0</v>
      </c>
      <c r="CN79" s="138"/>
      <c r="CO79" s="57" t="s">
        <v>191</v>
      </c>
      <c r="CP79" s="63">
        <v>656</v>
      </c>
      <c r="CQ79" s="63">
        <v>656</v>
      </c>
      <c r="CR79" s="63">
        <v>60.754934902999999</v>
      </c>
      <c r="CS79" s="64">
        <v>0.10757464813720004</v>
      </c>
      <c r="CT79" s="65">
        <v>100</v>
      </c>
      <c r="CU79" s="65">
        <v>107574.64813720004</v>
      </c>
      <c r="CV79" s="65">
        <v>0</v>
      </c>
      <c r="CW79" s="65">
        <v>100</v>
      </c>
      <c r="CX79" s="66">
        <v>44.354919084973503</v>
      </c>
      <c r="CY79" s="66">
        <v>0</v>
      </c>
      <c r="CZ79" s="66">
        <v>55.64508091502649</v>
      </c>
      <c r="DA79" s="125">
        <v>163.98574411158543</v>
      </c>
      <c r="DB79" s="125">
        <v>0</v>
      </c>
      <c r="DC79" s="125" t="s">
        <v>102</v>
      </c>
      <c r="DD79" s="125">
        <v>163.98574411158543</v>
      </c>
      <c r="DE79" s="116"/>
      <c r="DF79" s="116"/>
      <c r="DG79" s="116"/>
    </row>
    <row r="80" spans="1:111" s="115" customFormat="1" ht="21.75" customHeight="1" x14ac:dyDescent="0.25">
      <c r="A80" s="67" t="s">
        <v>193</v>
      </c>
      <c r="B80" s="125" t="s">
        <v>108</v>
      </c>
      <c r="C80" s="126">
        <v>72.402707453299996</v>
      </c>
      <c r="D80" s="127">
        <v>2426</v>
      </c>
      <c r="E80" s="128" t="s">
        <v>134</v>
      </c>
      <c r="F80" s="129">
        <v>1</v>
      </c>
      <c r="G80" s="128" t="s">
        <v>135</v>
      </c>
      <c r="H80" s="127">
        <v>253675</v>
      </c>
      <c r="I80" s="127">
        <v>162246.15</v>
      </c>
      <c r="J80" s="127">
        <v>1778.04</v>
      </c>
      <c r="K80" s="127">
        <v>647.96</v>
      </c>
      <c r="L80" s="367">
        <v>0</v>
      </c>
      <c r="M80" s="367">
        <v>647208</v>
      </c>
      <c r="N80" s="367">
        <v>647208</v>
      </c>
      <c r="O80" s="59"/>
      <c r="P80" s="59"/>
      <c r="Q80" s="59"/>
      <c r="R80" s="59"/>
      <c r="S80" s="144">
        <v>104957.89231347742</v>
      </c>
      <c r="T80" s="145">
        <v>1227.6000000000001</v>
      </c>
      <c r="U80" s="145">
        <v>663.42499999999995</v>
      </c>
      <c r="V80" s="146">
        <v>3.2000000000000001E-2</v>
      </c>
      <c r="W80" s="146">
        <v>0.41499999999999998</v>
      </c>
      <c r="X80" s="146">
        <v>0.55300000000000005</v>
      </c>
      <c r="Y80" s="146">
        <v>2.9000000000000001E-2</v>
      </c>
      <c r="Z80" s="146">
        <v>0.82399999999999995</v>
      </c>
      <c r="AA80" s="146">
        <v>0.14699999999999999</v>
      </c>
      <c r="AB80" s="63">
        <v>0</v>
      </c>
      <c r="AC80" s="63">
        <v>0</v>
      </c>
      <c r="AD80" s="63">
        <v>0</v>
      </c>
      <c r="AE80" s="63">
        <v>0</v>
      </c>
      <c r="AF80" s="63">
        <v>0</v>
      </c>
      <c r="AG80" s="63">
        <v>0</v>
      </c>
      <c r="AH80" s="63">
        <v>1056.1161999999999</v>
      </c>
      <c r="AI80" s="63">
        <v>0</v>
      </c>
      <c r="AJ80" s="63">
        <v>1056.1161999999999</v>
      </c>
      <c r="AK80" s="63">
        <v>647208</v>
      </c>
      <c r="AL80" s="63">
        <v>0</v>
      </c>
      <c r="AM80" s="63">
        <v>648264.11620000005</v>
      </c>
      <c r="AN80" s="63">
        <v>1056.1161999999999</v>
      </c>
      <c r="AO80" s="63">
        <v>0</v>
      </c>
      <c r="AP80" s="63">
        <v>1056.1161999999999</v>
      </c>
      <c r="AQ80" s="63">
        <v>647208</v>
      </c>
      <c r="AR80" s="63">
        <v>0</v>
      </c>
      <c r="AS80" s="63">
        <v>648264.11620000005</v>
      </c>
      <c r="AT80" s="63">
        <v>58.522525000000009</v>
      </c>
      <c r="AU80" s="63">
        <v>0</v>
      </c>
      <c r="AV80" s="63">
        <v>58.522525000000009</v>
      </c>
      <c r="AW80" s="63">
        <v>91370.327475000013</v>
      </c>
      <c r="AX80" s="63">
        <v>162246.15</v>
      </c>
      <c r="AY80" s="63">
        <v>253675</v>
      </c>
      <c r="AZ80" s="63">
        <v>776.38627500000007</v>
      </c>
      <c r="BA80" s="63">
        <v>104957.89231347742</v>
      </c>
      <c r="BB80" s="63">
        <v>105734.27858847742</v>
      </c>
      <c r="BC80" s="63">
        <v>0</v>
      </c>
      <c r="BD80" s="63">
        <v>59126.350000000006</v>
      </c>
      <c r="BE80" s="63">
        <v>164860.62858847744</v>
      </c>
      <c r="BF80" s="63">
        <v>834.90880000000004</v>
      </c>
      <c r="BG80" s="63">
        <v>104957.89231347742</v>
      </c>
      <c r="BH80" s="63">
        <v>105792.80111347741</v>
      </c>
      <c r="BI80" s="63">
        <v>91370.327475000013</v>
      </c>
      <c r="BJ80" s="63">
        <v>221372.5</v>
      </c>
      <c r="BK80" s="63">
        <v>418535.62858847744</v>
      </c>
      <c r="BL80" s="63">
        <v>58.522525000000009</v>
      </c>
      <c r="BM80" s="63">
        <v>91370.327475000013</v>
      </c>
      <c r="BN80" s="63">
        <v>162246.15</v>
      </c>
      <c r="BO80" s="63">
        <v>253675</v>
      </c>
      <c r="BP80" s="63">
        <v>106790.39478847742</v>
      </c>
      <c r="BQ80" s="63">
        <v>647208</v>
      </c>
      <c r="BR80" s="63">
        <v>59126.350000000006</v>
      </c>
      <c r="BS80" s="63">
        <v>813124.74478847743</v>
      </c>
      <c r="BT80" s="63">
        <v>106848.91731347742</v>
      </c>
      <c r="BU80" s="63">
        <v>738578.32747500006</v>
      </c>
      <c r="BV80" s="63">
        <v>221372.5</v>
      </c>
      <c r="BW80" s="63">
        <v>1066799.7447884774</v>
      </c>
      <c r="BX80" s="135"/>
      <c r="BY80" s="136">
        <v>1</v>
      </c>
      <c r="BZ80" s="136">
        <v>0.39232820464487805</v>
      </c>
      <c r="CA80" s="136">
        <v>1</v>
      </c>
      <c r="CB80" s="136">
        <v>0.9901157987693826</v>
      </c>
      <c r="CC80" s="136">
        <v>0.12371108665938046</v>
      </c>
      <c r="CD80" s="136">
        <v>0.52892151797586417</v>
      </c>
      <c r="CE80" s="136">
        <v>0.2527689254801711</v>
      </c>
      <c r="CF80" s="136">
        <v>0.21830955654396467</v>
      </c>
      <c r="CG80" s="137">
        <v>0.60767179535512206</v>
      </c>
      <c r="CH80" s="137">
        <v>0</v>
      </c>
      <c r="CI80" s="137">
        <v>9.8842012306173035E-3</v>
      </c>
      <c r="CJ80" s="137">
        <v>0.87628891334061954</v>
      </c>
      <c r="CK80" s="137">
        <v>0</v>
      </c>
      <c r="CL80" s="137">
        <v>1.6291449327640571E-3</v>
      </c>
      <c r="CM80" s="137">
        <v>0.99837085506723589</v>
      </c>
      <c r="CN80" s="138"/>
      <c r="CO80" s="57" t="s">
        <v>193</v>
      </c>
      <c r="CP80" s="63">
        <v>2426</v>
      </c>
      <c r="CQ80" s="63">
        <v>647.96</v>
      </c>
      <c r="CR80" s="63">
        <v>72.402707453299996</v>
      </c>
      <c r="CS80" s="64">
        <v>1.0667997447884774</v>
      </c>
      <c r="CT80" s="65">
        <v>100</v>
      </c>
      <c r="CU80" s="65">
        <v>1066799.7447884774</v>
      </c>
      <c r="CV80" s="65">
        <v>23.779064556328525</v>
      </c>
      <c r="CW80" s="65">
        <v>76.220935443671479</v>
      </c>
      <c r="CX80" s="66">
        <v>25.276892548017109</v>
      </c>
      <c r="CY80" s="66">
        <v>21.830955654396465</v>
      </c>
      <c r="CZ80" s="66">
        <v>52.892151797586415</v>
      </c>
      <c r="DA80" s="125">
        <v>1646.3975319286335</v>
      </c>
      <c r="DB80" s="125">
        <v>391.49793197110932</v>
      </c>
      <c r="DC80" s="125">
        <v>0</v>
      </c>
      <c r="DD80" s="125">
        <v>172.52086916260404</v>
      </c>
      <c r="DE80" s="116"/>
      <c r="DF80" s="116"/>
      <c r="DG80" s="116"/>
    </row>
    <row r="81" spans="1:111" s="115" customFormat="1" ht="21.75" customHeight="1" x14ac:dyDescent="0.25">
      <c r="A81" s="67" t="s">
        <v>194</v>
      </c>
      <c r="B81" s="125" t="s">
        <v>108</v>
      </c>
      <c r="C81" s="126">
        <v>98.5</v>
      </c>
      <c r="D81" s="127">
        <v>1271</v>
      </c>
      <c r="E81" s="128" t="s">
        <v>134</v>
      </c>
      <c r="F81" s="129">
        <v>1</v>
      </c>
      <c r="G81" s="128" t="s">
        <v>135</v>
      </c>
      <c r="H81" s="127">
        <v>90366.000003000008</v>
      </c>
      <c r="I81" s="127">
        <v>64294.75</v>
      </c>
      <c r="J81" s="127">
        <v>704.6</v>
      </c>
      <c r="K81" s="127">
        <v>566.4</v>
      </c>
      <c r="L81" s="367">
        <v>0</v>
      </c>
      <c r="M81" s="367">
        <v>0</v>
      </c>
      <c r="N81" s="367">
        <v>0</v>
      </c>
      <c r="O81" s="142">
        <v>47450</v>
      </c>
      <c r="P81" s="143" t="s">
        <v>140</v>
      </c>
      <c r="Q81" s="59"/>
      <c r="R81" s="59"/>
      <c r="S81" s="144">
        <v>163979.96246274846</v>
      </c>
      <c r="T81" s="145">
        <v>0</v>
      </c>
      <c r="U81" s="145">
        <v>371.54999999999995</v>
      </c>
      <c r="V81" s="146">
        <v>3.2000000000000001E-2</v>
      </c>
      <c r="W81" s="146">
        <v>0.41499999999999998</v>
      </c>
      <c r="X81" s="146">
        <v>0.55300000000000005</v>
      </c>
      <c r="Y81" s="146">
        <v>2.9000000000000001E-2</v>
      </c>
      <c r="Z81" s="146">
        <v>0.82399999999999995</v>
      </c>
      <c r="AA81" s="146">
        <v>0.14699999999999999</v>
      </c>
      <c r="AB81" s="63">
        <v>0</v>
      </c>
      <c r="AC81" s="63">
        <v>0</v>
      </c>
      <c r="AD81" s="63">
        <v>0</v>
      </c>
      <c r="AE81" s="63">
        <v>0</v>
      </c>
      <c r="AF81" s="63">
        <v>0</v>
      </c>
      <c r="AG81" s="63">
        <v>0</v>
      </c>
      <c r="AH81" s="63">
        <v>306.15719999999993</v>
      </c>
      <c r="AI81" s="63">
        <v>0</v>
      </c>
      <c r="AJ81" s="63">
        <v>306.15719999999993</v>
      </c>
      <c r="AK81" s="63">
        <v>0</v>
      </c>
      <c r="AL81" s="63">
        <v>0</v>
      </c>
      <c r="AM81" s="63">
        <v>306.15719999999993</v>
      </c>
      <c r="AN81" s="63">
        <v>306.15719999999993</v>
      </c>
      <c r="AO81" s="63">
        <v>0</v>
      </c>
      <c r="AP81" s="63">
        <v>306.15719999999993</v>
      </c>
      <c r="AQ81" s="63">
        <v>0</v>
      </c>
      <c r="AR81" s="63">
        <v>0</v>
      </c>
      <c r="AS81" s="63">
        <v>306.15719999999993</v>
      </c>
      <c r="AT81" s="63">
        <v>10.774949999999999</v>
      </c>
      <c r="AU81" s="63">
        <v>0</v>
      </c>
      <c r="AV81" s="63">
        <v>10.774949999999999</v>
      </c>
      <c r="AW81" s="63">
        <v>26060.475053000009</v>
      </c>
      <c r="AX81" s="63">
        <v>64294.75</v>
      </c>
      <c r="AY81" s="63">
        <v>90366.000003000008</v>
      </c>
      <c r="AZ81" s="63">
        <v>54.61784999999999</v>
      </c>
      <c r="BA81" s="63">
        <v>163979.96246274846</v>
      </c>
      <c r="BB81" s="63">
        <v>164034.58031274847</v>
      </c>
      <c r="BC81" s="63">
        <v>0</v>
      </c>
      <c r="BD81" s="63">
        <v>51684</v>
      </c>
      <c r="BE81" s="63">
        <v>215718.58031274847</v>
      </c>
      <c r="BF81" s="63">
        <v>65.392799999999994</v>
      </c>
      <c r="BG81" s="63">
        <v>163979.96246274846</v>
      </c>
      <c r="BH81" s="63">
        <v>164045.35526274846</v>
      </c>
      <c r="BI81" s="63">
        <v>26060.475053000009</v>
      </c>
      <c r="BJ81" s="63">
        <v>115978.75</v>
      </c>
      <c r="BK81" s="63">
        <v>306084.58031574846</v>
      </c>
      <c r="BL81" s="63">
        <v>10.774949999999999</v>
      </c>
      <c r="BM81" s="63">
        <v>26060.475053000009</v>
      </c>
      <c r="BN81" s="63">
        <v>64294.75</v>
      </c>
      <c r="BO81" s="63">
        <v>90366.000003000008</v>
      </c>
      <c r="BP81" s="63">
        <v>164340.73751274846</v>
      </c>
      <c r="BQ81" s="63">
        <v>0</v>
      </c>
      <c r="BR81" s="63">
        <v>51684</v>
      </c>
      <c r="BS81" s="63">
        <v>216024.73751274846</v>
      </c>
      <c r="BT81" s="63">
        <v>164351.51246274845</v>
      </c>
      <c r="BU81" s="63">
        <v>26060.475053000009</v>
      </c>
      <c r="BV81" s="63">
        <v>115978.75</v>
      </c>
      <c r="BW81" s="63">
        <v>306390.73751574848</v>
      </c>
      <c r="BX81" s="135"/>
      <c r="BY81" s="136">
        <v>1</v>
      </c>
      <c r="BZ81" s="136">
        <v>0.99900076222120038</v>
      </c>
      <c r="CA81" s="136">
        <v>1</v>
      </c>
      <c r="CB81" s="136">
        <v>0.99813718051381251</v>
      </c>
      <c r="CC81" s="136">
        <v>1</v>
      </c>
      <c r="CD81" s="136">
        <v>0.37891078956136731</v>
      </c>
      <c r="CE81" s="136">
        <v>0.53594779290588168</v>
      </c>
      <c r="CF81" s="136">
        <v>8.5141417532751035E-2</v>
      </c>
      <c r="CG81" s="137">
        <v>9.9923777879957435E-4</v>
      </c>
      <c r="CH81" s="137">
        <v>0</v>
      </c>
      <c r="CI81" s="137">
        <v>1.8628194861875266E-3</v>
      </c>
      <c r="CJ81" s="137">
        <v>0</v>
      </c>
      <c r="CK81" s="137">
        <v>0</v>
      </c>
      <c r="CL81" s="137">
        <v>1</v>
      </c>
      <c r="CM81" s="137">
        <v>0</v>
      </c>
      <c r="CN81" s="138"/>
      <c r="CO81" s="57" t="s">
        <v>194</v>
      </c>
      <c r="CP81" s="63">
        <v>1271</v>
      </c>
      <c r="CQ81" s="63">
        <v>566.4</v>
      </c>
      <c r="CR81" s="63">
        <v>98.5</v>
      </c>
      <c r="CS81" s="64">
        <v>0.30639073751574847</v>
      </c>
      <c r="CT81" s="65">
        <v>100</v>
      </c>
      <c r="CU81" s="65">
        <v>306390.73751574848</v>
      </c>
      <c r="CV81" s="65">
        <v>29.493711440397313</v>
      </c>
      <c r="CW81" s="65">
        <v>70.50628855960268</v>
      </c>
      <c r="CX81" s="66">
        <v>53.594779290588171</v>
      </c>
      <c r="CY81" s="66">
        <v>8.5141417532751031</v>
      </c>
      <c r="CZ81" s="66">
        <v>37.891078956136731</v>
      </c>
      <c r="DA81" s="125">
        <v>540.94409872130734</v>
      </c>
      <c r="DB81" s="125">
        <v>159.54449153072036</v>
      </c>
      <c r="DC81" s="125">
        <v>0</v>
      </c>
      <c r="DD81" s="125">
        <v>240.82185705409006</v>
      </c>
      <c r="DE81" s="116"/>
      <c r="DF81" s="116"/>
      <c r="DG81" s="116"/>
    </row>
    <row r="82" spans="1:111" s="115" customFormat="1" ht="21.75" customHeight="1" x14ac:dyDescent="0.25">
      <c r="A82" s="67" t="s">
        <v>195</v>
      </c>
      <c r="B82" s="125" t="s">
        <v>109</v>
      </c>
      <c r="C82" s="126">
        <v>93.213640601600005</v>
      </c>
      <c r="D82" s="127">
        <v>337</v>
      </c>
      <c r="E82" s="128" t="s">
        <v>134</v>
      </c>
      <c r="F82" s="129">
        <v>1</v>
      </c>
      <c r="G82" s="128" t="s">
        <v>135</v>
      </c>
      <c r="H82" s="127">
        <v>42710.983606557376</v>
      </c>
      <c r="I82" s="127">
        <v>26240.762500000001</v>
      </c>
      <c r="J82" s="127">
        <v>287.57</v>
      </c>
      <c r="K82" s="127">
        <v>49.430000000000007</v>
      </c>
      <c r="L82" s="367">
        <v>0</v>
      </c>
      <c r="M82" s="367">
        <v>0</v>
      </c>
      <c r="N82" s="367">
        <v>0</v>
      </c>
      <c r="O82" s="148"/>
      <c r="P82" s="148"/>
      <c r="Q82" s="59"/>
      <c r="R82" s="59"/>
      <c r="S82" s="144">
        <v>98.55</v>
      </c>
      <c r="T82" s="145">
        <v>0</v>
      </c>
      <c r="U82" s="145">
        <v>0</v>
      </c>
      <c r="V82" s="146">
        <v>3.2000000000000001E-2</v>
      </c>
      <c r="W82" s="146">
        <v>0.41499999999999998</v>
      </c>
      <c r="X82" s="146">
        <v>0.55300000000000005</v>
      </c>
      <c r="Y82" s="146">
        <v>2.9000000000000001E-2</v>
      </c>
      <c r="Z82" s="146">
        <v>0.82399999999999995</v>
      </c>
      <c r="AA82" s="146">
        <v>0.14699999999999999</v>
      </c>
      <c r="AB82" s="63">
        <v>0</v>
      </c>
      <c r="AC82" s="63">
        <v>0</v>
      </c>
      <c r="AD82" s="63">
        <v>0</v>
      </c>
      <c r="AE82" s="63">
        <v>0</v>
      </c>
      <c r="AF82" s="63">
        <v>0</v>
      </c>
      <c r="AG82" s="63">
        <v>0</v>
      </c>
      <c r="AH82" s="63">
        <v>0</v>
      </c>
      <c r="AI82" s="63">
        <v>0</v>
      </c>
      <c r="AJ82" s="63">
        <v>0</v>
      </c>
      <c r="AK82" s="63">
        <v>0</v>
      </c>
      <c r="AL82" s="63">
        <v>0</v>
      </c>
      <c r="AM82" s="63">
        <v>0</v>
      </c>
      <c r="AN82" s="63">
        <v>0</v>
      </c>
      <c r="AO82" s="63">
        <v>0</v>
      </c>
      <c r="AP82" s="63">
        <v>0</v>
      </c>
      <c r="AQ82" s="63">
        <v>0</v>
      </c>
      <c r="AR82" s="63">
        <v>0</v>
      </c>
      <c r="AS82" s="63">
        <v>0</v>
      </c>
      <c r="AT82" s="63">
        <v>0</v>
      </c>
      <c r="AU82" s="63">
        <v>0</v>
      </c>
      <c r="AV82" s="63">
        <v>0</v>
      </c>
      <c r="AW82" s="63">
        <v>16470.221106557376</v>
      </c>
      <c r="AX82" s="63">
        <v>26240.762500000001</v>
      </c>
      <c r="AY82" s="63">
        <v>42710.983606557376</v>
      </c>
      <c r="AZ82" s="63">
        <v>0</v>
      </c>
      <c r="BA82" s="63">
        <v>98.55</v>
      </c>
      <c r="BB82" s="63">
        <v>98.55</v>
      </c>
      <c r="BC82" s="63">
        <v>0</v>
      </c>
      <c r="BD82" s="63">
        <v>4510.4875000000002</v>
      </c>
      <c r="BE82" s="63">
        <v>4609.0375000000004</v>
      </c>
      <c r="BF82" s="63">
        <v>0</v>
      </c>
      <c r="BG82" s="63">
        <v>98.55</v>
      </c>
      <c r="BH82" s="63">
        <v>98.55</v>
      </c>
      <c r="BI82" s="63">
        <v>16470.221106557376</v>
      </c>
      <c r="BJ82" s="63">
        <v>30751.25</v>
      </c>
      <c r="BK82" s="63">
        <v>47320.021106557375</v>
      </c>
      <c r="BL82" s="63">
        <v>0</v>
      </c>
      <c r="BM82" s="63">
        <v>16470.221106557376</v>
      </c>
      <c r="BN82" s="63">
        <v>26240.762500000001</v>
      </c>
      <c r="BO82" s="63">
        <v>42710.983606557376</v>
      </c>
      <c r="BP82" s="63">
        <v>98.55</v>
      </c>
      <c r="BQ82" s="63">
        <v>0</v>
      </c>
      <c r="BR82" s="63">
        <v>4510.4875000000002</v>
      </c>
      <c r="BS82" s="63">
        <v>4609.0375000000004</v>
      </c>
      <c r="BT82" s="63">
        <v>98.55</v>
      </c>
      <c r="BU82" s="63">
        <v>16470.221106557376</v>
      </c>
      <c r="BV82" s="63">
        <v>30751.25</v>
      </c>
      <c r="BW82" s="63">
        <v>47320.021106557375</v>
      </c>
      <c r="BX82" s="135"/>
      <c r="BY82" s="136">
        <v>1</v>
      </c>
      <c r="BZ82" s="136">
        <v>1</v>
      </c>
      <c r="CA82" s="136">
        <v>1</v>
      </c>
      <c r="CB82" s="136">
        <v>1</v>
      </c>
      <c r="CC82" s="136">
        <v>1</v>
      </c>
      <c r="CD82" s="136">
        <v>0.64985706432279344</v>
      </c>
      <c r="CE82" s="136">
        <v>2.0826279806190414E-3</v>
      </c>
      <c r="CF82" s="136">
        <v>0.34806030769658752</v>
      </c>
      <c r="CG82" s="137">
        <v>0</v>
      </c>
      <c r="CH82" s="137">
        <v>0</v>
      </c>
      <c r="CI82" s="137">
        <v>0</v>
      </c>
      <c r="CJ82" s="137">
        <v>0</v>
      </c>
      <c r="CK82" s="137">
        <v>0</v>
      </c>
      <c r="CL82" s="137">
        <v>0</v>
      </c>
      <c r="CM82" s="137">
        <v>0</v>
      </c>
      <c r="CN82" s="138"/>
      <c r="CO82" s="57" t="s">
        <v>195</v>
      </c>
      <c r="CP82" s="63">
        <v>337</v>
      </c>
      <c r="CQ82" s="63">
        <v>49.430000000000007</v>
      </c>
      <c r="CR82" s="63">
        <v>93.213640601600005</v>
      </c>
      <c r="CS82" s="64">
        <v>4.7320021106557378E-2</v>
      </c>
      <c r="CT82" s="65">
        <v>100</v>
      </c>
      <c r="CU82" s="65">
        <v>47320.021106557375</v>
      </c>
      <c r="CV82" s="65">
        <v>90.259857472123358</v>
      </c>
      <c r="CW82" s="65">
        <v>9.740142527876646</v>
      </c>
      <c r="CX82" s="66">
        <v>0.20826279806190415</v>
      </c>
      <c r="CY82" s="66">
        <v>34.806030769658754</v>
      </c>
      <c r="CZ82" s="66">
        <v>64.985706432279343</v>
      </c>
      <c r="DA82" s="125">
        <v>957.3137994448183</v>
      </c>
      <c r="DB82" s="125">
        <v>864.07007093986181</v>
      </c>
      <c r="DC82" s="125">
        <v>0</v>
      </c>
      <c r="DD82" s="125">
        <v>140.41549289779636</v>
      </c>
      <c r="DE82" s="116"/>
      <c r="DF82" s="116"/>
      <c r="DG82" s="116"/>
    </row>
    <row r="83" spans="1:111" s="115" customFormat="1" ht="21.75" customHeight="1" x14ac:dyDescent="0.25">
      <c r="A83" s="67" t="s">
        <v>196</v>
      </c>
      <c r="B83" s="125" t="s">
        <v>107</v>
      </c>
      <c r="C83" s="126">
        <v>94.094957888500005</v>
      </c>
      <c r="D83" s="127">
        <v>1182</v>
      </c>
      <c r="E83" s="128" t="s">
        <v>145</v>
      </c>
      <c r="F83" s="129">
        <v>1</v>
      </c>
      <c r="G83" s="128" t="s">
        <v>135</v>
      </c>
      <c r="H83" s="127">
        <v>0</v>
      </c>
      <c r="I83" s="127">
        <v>0</v>
      </c>
      <c r="J83" s="127">
        <v>0</v>
      </c>
      <c r="K83" s="127">
        <v>1182</v>
      </c>
      <c r="L83" s="368"/>
      <c r="M83" s="367">
        <v>0</v>
      </c>
      <c r="N83" s="367"/>
      <c r="O83" s="148"/>
      <c r="P83" s="148"/>
      <c r="Q83" s="59"/>
      <c r="R83" s="59"/>
      <c r="S83" s="144">
        <v>592.76</v>
      </c>
      <c r="T83" s="145">
        <v>0</v>
      </c>
      <c r="U83" s="145">
        <v>60.349999999999994</v>
      </c>
      <c r="V83" s="146">
        <v>3.2000000000000001E-2</v>
      </c>
      <c r="W83" s="146">
        <v>0.41499999999999998</v>
      </c>
      <c r="X83" s="146">
        <v>0.55300000000000005</v>
      </c>
      <c r="Y83" s="146">
        <v>2.9000000000000001E-2</v>
      </c>
      <c r="Z83" s="146">
        <v>0.82399999999999995</v>
      </c>
      <c r="AA83" s="146">
        <v>0.14699999999999999</v>
      </c>
      <c r="AB83" s="63">
        <v>0</v>
      </c>
      <c r="AC83" s="63">
        <v>0</v>
      </c>
      <c r="AD83" s="63">
        <v>0</v>
      </c>
      <c r="AE83" s="63">
        <v>0</v>
      </c>
      <c r="AF83" s="63">
        <v>0</v>
      </c>
      <c r="AG83" s="63">
        <v>0</v>
      </c>
      <c r="AH83" s="63">
        <v>0</v>
      </c>
      <c r="AI83" s="63">
        <v>0</v>
      </c>
      <c r="AJ83" s="63">
        <v>0</v>
      </c>
      <c r="AK83" s="63">
        <v>0</v>
      </c>
      <c r="AL83" s="63">
        <v>0</v>
      </c>
      <c r="AM83" s="63">
        <v>0</v>
      </c>
      <c r="AN83" s="63">
        <v>0</v>
      </c>
      <c r="AO83" s="63">
        <v>0</v>
      </c>
      <c r="AP83" s="63">
        <v>0</v>
      </c>
      <c r="AQ83" s="63">
        <v>0</v>
      </c>
      <c r="AR83" s="63">
        <v>0</v>
      </c>
      <c r="AS83" s="63">
        <v>0</v>
      </c>
      <c r="AT83" s="63">
        <v>0</v>
      </c>
      <c r="AU83" s="63">
        <v>0</v>
      </c>
      <c r="AV83" s="63">
        <v>0</v>
      </c>
      <c r="AW83" s="63">
        <v>0</v>
      </c>
      <c r="AX83" s="63">
        <v>0</v>
      </c>
      <c r="AY83" s="63">
        <v>0</v>
      </c>
      <c r="AZ83" s="63">
        <v>0</v>
      </c>
      <c r="BA83" s="63">
        <v>592.76</v>
      </c>
      <c r="BB83" s="63">
        <v>592.76</v>
      </c>
      <c r="BC83" s="63">
        <v>0</v>
      </c>
      <c r="BD83" s="63">
        <v>107857.5</v>
      </c>
      <c r="BE83" s="63">
        <v>108450.26</v>
      </c>
      <c r="BF83" s="63">
        <v>0</v>
      </c>
      <c r="BG83" s="63">
        <v>592.76</v>
      </c>
      <c r="BH83" s="63">
        <v>592.76</v>
      </c>
      <c r="BI83" s="63">
        <v>0</v>
      </c>
      <c r="BJ83" s="63">
        <v>107857.5</v>
      </c>
      <c r="BK83" s="63">
        <v>108450.26</v>
      </c>
      <c r="BL83" s="63">
        <v>0</v>
      </c>
      <c r="BM83" s="63">
        <v>0</v>
      </c>
      <c r="BN83" s="63">
        <v>0</v>
      </c>
      <c r="BO83" s="63">
        <v>0</v>
      </c>
      <c r="BP83" s="63">
        <v>592.76</v>
      </c>
      <c r="BQ83" s="63">
        <v>0</v>
      </c>
      <c r="BR83" s="63">
        <v>107857.5</v>
      </c>
      <c r="BS83" s="63">
        <v>108450.26</v>
      </c>
      <c r="BT83" s="63">
        <v>592.76</v>
      </c>
      <c r="BU83" s="63">
        <v>0</v>
      </c>
      <c r="BV83" s="63">
        <v>107857.5</v>
      </c>
      <c r="BW83" s="63">
        <v>108450.26</v>
      </c>
      <c r="BX83" s="135"/>
      <c r="BY83" s="136">
        <v>1</v>
      </c>
      <c r="BZ83" s="136">
        <v>1</v>
      </c>
      <c r="CA83" s="136">
        <v>1</v>
      </c>
      <c r="CB83" s="136">
        <v>1</v>
      </c>
      <c r="CC83" s="136">
        <v>0</v>
      </c>
      <c r="CD83" s="136">
        <v>0.994534268520887</v>
      </c>
      <c r="CE83" s="136">
        <v>5.4657314791130979E-3</v>
      </c>
      <c r="CF83" s="136">
        <v>0</v>
      </c>
      <c r="CG83" s="137">
        <v>0</v>
      </c>
      <c r="CH83" s="137">
        <v>0</v>
      </c>
      <c r="CI83" s="137">
        <v>0</v>
      </c>
      <c r="CJ83" s="137">
        <v>0</v>
      </c>
      <c r="CK83" s="137">
        <v>0</v>
      </c>
      <c r="CL83" s="137">
        <v>0</v>
      </c>
      <c r="CM83" s="137">
        <v>0</v>
      </c>
      <c r="CN83" s="138"/>
      <c r="CO83" s="57" t="s">
        <v>196</v>
      </c>
      <c r="CP83" s="63">
        <v>1182</v>
      </c>
      <c r="CQ83" s="63">
        <v>1182</v>
      </c>
      <c r="CR83" s="63">
        <v>94.094957888500005</v>
      </c>
      <c r="CS83" s="64">
        <v>0.10845025999999999</v>
      </c>
      <c r="CT83" s="65">
        <v>100</v>
      </c>
      <c r="CU83" s="65">
        <v>108450.26</v>
      </c>
      <c r="CV83" s="65">
        <v>0</v>
      </c>
      <c r="CW83" s="65">
        <v>100</v>
      </c>
      <c r="CX83" s="66">
        <v>0.54657314791130984</v>
      </c>
      <c r="CY83" s="66">
        <v>0</v>
      </c>
      <c r="CZ83" s="66">
        <v>99.453426852088697</v>
      </c>
      <c r="DA83" s="125">
        <v>91.751489001692036</v>
      </c>
      <c r="DB83" s="125">
        <v>0</v>
      </c>
      <c r="DC83" s="125" t="s">
        <v>102</v>
      </c>
      <c r="DD83" s="125">
        <v>91.751489001692036</v>
      </c>
      <c r="DE83" s="116"/>
      <c r="DF83" s="116"/>
      <c r="DG83" s="116"/>
    </row>
    <row r="84" spans="1:111" s="115" customFormat="1" ht="21.75" customHeight="1" x14ac:dyDescent="0.25">
      <c r="A84" s="67" t="s">
        <v>197</v>
      </c>
      <c r="B84" s="125" t="s">
        <v>104</v>
      </c>
      <c r="C84" s="126">
        <v>51.196045907299997</v>
      </c>
      <c r="D84" s="127">
        <v>1229</v>
      </c>
      <c r="E84" s="128" t="s">
        <v>134</v>
      </c>
      <c r="F84" s="129">
        <v>1</v>
      </c>
      <c r="G84" s="128" t="s">
        <v>135</v>
      </c>
      <c r="H84" s="127">
        <v>91250</v>
      </c>
      <c r="I84" s="127">
        <v>68054.25</v>
      </c>
      <c r="J84" s="127">
        <v>745.8</v>
      </c>
      <c r="K84" s="127">
        <v>483.20000000000005</v>
      </c>
      <c r="L84" s="367">
        <v>0</v>
      </c>
      <c r="M84" s="367">
        <v>0</v>
      </c>
      <c r="N84" s="367">
        <v>0</v>
      </c>
      <c r="O84" s="148"/>
      <c r="P84" s="148"/>
      <c r="Q84" s="59"/>
      <c r="R84" s="59"/>
      <c r="S84" s="144">
        <v>256429.2660670997</v>
      </c>
      <c r="T84" s="145">
        <v>0</v>
      </c>
      <c r="U84" s="145">
        <v>0</v>
      </c>
      <c r="V84" s="146">
        <v>3.2000000000000001E-2</v>
      </c>
      <c r="W84" s="146">
        <v>0.41499999999999998</v>
      </c>
      <c r="X84" s="146">
        <v>0.55300000000000005</v>
      </c>
      <c r="Y84" s="146">
        <v>2.9000000000000001E-2</v>
      </c>
      <c r="Z84" s="146">
        <v>0.82399999999999995</v>
      </c>
      <c r="AA84" s="146">
        <v>0.14699999999999999</v>
      </c>
      <c r="AB84" s="63">
        <v>0</v>
      </c>
      <c r="AC84" s="63">
        <v>0</v>
      </c>
      <c r="AD84" s="63">
        <v>0</v>
      </c>
      <c r="AE84" s="63">
        <v>0</v>
      </c>
      <c r="AF84" s="63">
        <v>0</v>
      </c>
      <c r="AG84" s="63">
        <v>0</v>
      </c>
      <c r="AH84" s="63">
        <v>0</v>
      </c>
      <c r="AI84" s="63">
        <v>0</v>
      </c>
      <c r="AJ84" s="63">
        <v>0</v>
      </c>
      <c r="AK84" s="63">
        <v>0</v>
      </c>
      <c r="AL84" s="63">
        <v>0</v>
      </c>
      <c r="AM84" s="63">
        <v>0</v>
      </c>
      <c r="AN84" s="63">
        <v>0</v>
      </c>
      <c r="AO84" s="63">
        <v>0</v>
      </c>
      <c r="AP84" s="63">
        <v>0</v>
      </c>
      <c r="AQ84" s="63">
        <v>0</v>
      </c>
      <c r="AR84" s="63">
        <v>0</v>
      </c>
      <c r="AS84" s="63">
        <v>0</v>
      </c>
      <c r="AT84" s="63">
        <v>0</v>
      </c>
      <c r="AU84" s="63">
        <v>0</v>
      </c>
      <c r="AV84" s="63">
        <v>0</v>
      </c>
      <c r="AW84" s="63">
        <v>23195.75</v>
      </c>
      <c r="AX84" s="63">
        <v>68054.25</v>
      </c>
      <c r="AY84" s="63">
        <v>91250</v>
      </c>
      <c r="AZ84" s="63">
        <v>0</v>
      </c>
      <c r="BA84" s="63">
        <v>256429.2660670997</v>
      </c>
      <c r="BB84" s="63">
        <v>256429.2660670997</v>
      </c>
      <c r="BC84" s="63">
        <v>0</v>
      </c>
      <c r="BD84" s="63">
        <v>44092.000000000007</v>
      </c>
      <c r="BE84" s="63">
        <v>300521.2660670997</v>
      </c>
      <c r="BF84" s="63">
        <v>0</v>
      </c>
      <c r="BG84" s="63">
        <v>256429.2660670997</v>
      </c>
      <c r="BH84" s="63">
        <v>256429.2660670997</v>
      </c>
      <c r="BI84" s="63">
        <v>23195.75</v>
      </c>
      <c r="BJ84" s="63">
        <v>112146.25</v>
      </c>
      <c r="BK84" s="63">
        <v>391771.2660670997</v>
      </c>
      <c r="BL84" s="63">
        <v>0</v>
      </c>
      <c r="BM84" s="63">
        <v>23195.75</v>
      </c>
      <c r="BN84" s="63">
        <v>68054.25</v>
      </c>
      <c r="BO84" s="63">
        <v>91250</v>
      </c>
      <c r="BP84" s="63">
        <v>256429.2660670997</v>
      </c>
      <c r="BQ84" s="63">
        <v>0</v>
      </c>
      <c r="BR84" s="63">
        <v>44092.000000000007</v>
      </c>
      <c r="BS84" s="63">
        <v>300521.2660670997</v>
      </c>
      <c r="BT84" s="63">
        <v>256429.2660670997</v>
      </c>
      <c r="BU84" s="63">
        <v>23195.75</v>
      </c>
      <c r="BV84" s="63">
        <v>112146.25</v>
      </c>
      <c r="BW84" s="63">
        <v>391771.2660670997</v>
      </c>
      <c r="BX84" s="135"/>
      <c r="BY84" s="136">
        <v>1</v>
      </c>
      <c r="BZ84" s="136">
        <v>1</v>
      </c>
      <c r="CA84" s="136">
        <v>1</v>
      </c>
      <c r="CB84" s="136">
        <v>1</v>
      </c>
      <c r="CC84" s="136">
        <v>1</v>
      </c>
      <c r="CD84" s="136">
        <v>0.28625440330479063</v>
      </c>
      <c r="CE84" s="136">
        <v>0.65453821726471484</v>
      </c>
      <c r="CF84" s="136">
        <v>5.9207379430494533E-2</v>
      </c>
      <c r="CG84" s="137">
        <v>0</v>
      </c>
      <c r="CH84" s="137">
        <v>0</v>
      </c>
      <c r="CI84" s="137">
        <v>0</v>
      </c>
      <c r="CJ84" s="137">
        <v>0</v>
      </c>
      <c r="CK84" s="137">
        <v>0</v>
      </c>
      <c r="CL84" s="137">
        <v>0</v>
      </c>
      <c r="CM84" s="137">
        <v>0</v>
      </c>
      <c r="CN84" s="138"/>
      <c r="CO84" s="57" t="s">
        <v>197</v>
      </c>
      <c r="CP84" s="63">
        <v>1229</v>
      </c>
      <c r="CQ84" s="63">
        <v>483.20000000000005</v>
      </c>
      <c r="CR84" s="63">
        <v>51.196045907299997</v>
      </c>
      <c r="CS84" s="64">
        <v>0.39177126606709972</v>
      </c>
      <c r="CT84" s="65">
        <v>100</v>
      </c>
      <c r="CU84" s="65">
        <v>391771.26606709964</v>
      </c>
      <c r="CV84" s="65">
        <v>23.291652018290531</v>
      </c>
      <c r="CW84" s="65">
        <v>76.708347981709466</v>
      </c>
      <c r="CX84" s="66">
        <v>65.453821726471489</v>
      </c>
      <c r="CY84" s="66">
        <v>5.9207379430494536</v>
      </c>
      <c r="CZ84" s="66">
        <v>28.625440330479062</v>
      </c>
      <c r="DA84" s="125">
        <v>810.78490494018968</v>
      </c>
      <c r="DB84" s="125">
        <v>188.84519867549668</v>
      </c>
      <c r="DC84" s="125">
        <v>0</v>
      </c>
      <c r="DD84" s="125">
        <v>318.77238898868973</v>
      </c>
      <c r="DE84" s="116"/>
      <c r="DF84" s="116"/>
      <c r="DG84" s="116"/>
    </row>
    <row r="85" spans="1:111" s="115" customFormat="1" ht="21.75" customHeight="1" x14ac:dyDescent="0.25">
      <c r="A85" s="67" t="s">
        <v>198</v>
      </c>
      <c r="B85" s="125" t="s">
        <v>106</v>
      </c>
      <c r="C85" s="126">
        <v>126.39926771499999</v>
      </c>
      <c r="D85" s="127">
        <v>1839</v>
      </c>
      <c r="E85" s="128" t="s">
        <v>134</v>
      </c>
      <c r="F85" s="129">
        <v>1</v>
      </c>
      <c r="G85" s="128" t="s">
        <v>135</v>
      </c>
      <c r="H85" s="127">
        <v>207320</v>
      </c>
      <c r="I85" s="127">
        <v>129403.45</v>
      </c>
      <c r="J85" s="127">
        <v>1418.12</v>
      </c>
      <c r="K85" s="127">
        <v>420.88000000000011</v>
      </c>
      <c r="L85" s="367">
        <v>0</v>
      </c>
      <c r="M85" s="367">
        <v>0</v>
      </c>
      <c r="N85" s="367">
        <v>0</v>
      </c>
      <c r="O85" s="148"/>
      <c r="P85" s="148"/>
      <c r="Q85" s="59"/>
      <c r="R85" s="59"/>
      <c r="S85" s="144">
        <v>32908.904140679973</v>
      </c>
      <c r="T85" s="145">
        <v>0</v>
      </c>
      <c r="U85" s="145">
        <v>0</v>
      </c>
      <c r="V85" s="146">
        <v>3.2000000000000001E-2</v>
      </c>
      <c r="W85" s="146">
        <v>0.41499999999999998</v>
      </c>
      <c r="X85" s="146">
        <v>0.55300000000000005</v>
      </c>
      <c r="Y85" s="146">
        <v>2.9000000000000001E-2</v>
      </c>
      <c r="Z85" s="146">
        <v>0.82399999999999995</v>
      </c>
      <c r="AA85" s="146">
        <v>0.14699999999999999</v>
      </c>
      <c r="AB85" s="63">
        <v>0</v>
      </c>
      <c r="AC85" s="63">
        <v>0</v>
      </c>
      <c r="AD85" s="63">
        <v>0</v>
      </c>
      <c r="AE85" s="63">
        <v>0</v>
      </c>
      <c r="AF85" s="63">
        <v>0</v>
      </c>
      <c r="AG85" s="63">
        <v>0</v>
      </c>
      <c r="AH85" s="63">
        <v>0</v>
      </c>
      <c r="AI85" s="63">
        <v>0</v>
      </c>
      <c r="AJ85" s="63">
        <v>0</v>
      </c>
      <c r="AK85" s="63">
        <v>0</v>
      </c>
      <c r="AL85" s="63">
        <v>0</v>
      </c>
      <c r="AM85" s="63">
        <v>0</v>
      </c>
      <c r="AN85" s="63">
        <v>0</v>
      </c>
      <c r="AO85" s="63">
        <v>0</v>
      </c>
      <c r="AP85" s="63">
        <v>0</v>
      </c>
      <c r="AQ85" s="63">
        <v>0</v>
      </c>
      <c r="AR85" s="63">
        <v>0</v>
      </c>
      <c r="AS85" s="63">
        <v>0</v>
      </c>
      <c r="AT85" s="63">
        <v>0</v>
      </c>
      <c r="AU85" s="63">
        <v>0</v>
      </c>
      <c r="AV85" s="63">
        <v>0</v>
      </c>
      <c r="AW85" s="63">
        <v>77916.55</v>
      </c>
      <c r="AX85" s="63">
        <v>129403.45</v>
      </c>
      <c r="AY85" s="63">
        <v>207320</v>
      </c>
      <c r="AZ85" s="63">
        <v>0</v>
      </c>
      <c r="BA85" s="63">
        <v>32908.904140679973</v>
      </c>
      <c r="BB85" s="63">
        <v>32908.904140679973</v>
      </c>
      <c r="BC85" s="63">
        <v>0</v>
      </c>
      <c r="BD85" s="63">
        <v>38405.30000000001</v>
      </c>
      <c r="BE85" s="63">
        <v>71314.204140679984</v>
      </c>
      <c r="BF85" s="63">
        <v>0</v>
      </c>
      <c r="BG85" s="63">
        <v>32908.904140679973</v>
      </c>
      <c r="BH85" s="63">
        <v>32908.904140679973</v>
      </c>
      <c r="BI85" s="63">
        <v>77916.55</v>
      </c>
      <c r="BJ85" s="63">
        <v>167808.75</v>
      </c>
      <c r="BK85" s="63">
        <v>278634.20414067997</v>
      </c>
      <c r="BL85" s="63">
        <v>0</v>
      </c>
      <c r="BM85" s="63">
        <v>77916.55</v>
      </c>
      <c r="BN85" s="63">
        <v>129403.45</v>
      </c>
      <c r="BO85" s="63">
        <v>207320</v>
      </c>
      <c r="BP85" s="63">
        <v>32908.904140679973</v>
      </c>
      <c r="BQ85" s="63">
        <v>0</v>
      </c>
      <c r="BR85" s="63">
        <v>38405.30000000001</v>
      </c>
      <c r="BS85" s="63">
        <v>71314.204140679984</v>
      </c>
      <c r="BT85" s="63">
        <v>32908.904140679973</v>
      </c>
      <c r="BU85" s="63">
        <v>77916.55</v>
      </c>
      <c r="BV85" s="63">
        <v>167808.75</v>
      </c>
      <c r="BW85" s="63">
        <v>278634.20414067997</v>
      </c>
      <c r="BX85" s="135"/>
      <c r="BY85" s="136">
        <v>1</v>
      </c>
      <c r="BZ85" s="136">
        <v>1</v>
      </c>
      <c r="CA85" s="136">
        <v>1</v>
      </c>
      <c r="CB85" s="136">
        <v>1</v>
      </c>
      <c r="CC85" s="136">
        <v>1</v>
      </c>
      <c r="CD85" s="136">
        <v>0.6022546676117152</v>
      </c>
      <c r="CE85" s="136">
        <v>0.11810791227937169</v>
      </c>
      <c r="CF85" s="136">
        <v>0.27963742010891318</v>
      </c>
      <c r="CG85" s="137">
        <v>0</v>
      </c>
      <c r="CH85" s="137">
        <v>0</v>
      </c>
      <c r="CI85" s="137">
        <v>0</v>
      </c>
      <c r="CJ85" s="137">
        <v>0</v>
      </c>
      <c r="CK85" s="137">
        <v>0</v>
      </c>
      <c r="CL85" s="137">
        <v>0</v>
      </c>
      <c r="CM85" s="137">
        <v>0</v>
      </c>
      <c r="CN85" s="138"/>
      <c r="CO85" s="57" t="s">
        <v>198</v>
      </c>
      <c r="CP85" s="63">
        <v>1839</v>
      </c>
      <c r="CQ85" s="63">
        <v>420.88000000000011</v>
      </c>
      <c r="CR85" s="63">
        <v>126.39926771499999</v>
      </c>
      <c r="CS85" s="64">
        <v>0.27863420414067996</v>
      </c>
      <c r="CT85" s="65">
        <v>100</v>
      </c>
      <c r="CU85" s="65">
        <v>278634.20414067997</v>
      </c>
      <c r="CV85" s="65">
        <v>74.405796890365238</v>
      </c>
      <c r="CW85" s="65">
        <v>25.594203109634762</v>
      </c>
      <c r="CX85" s="66">
        <v>11.81079122793717</v>
      </c>
      <c r="CY85" s="66">
        <v>27.96374201089132</v>
      </c>
      <c r="CZ85" s="66">
        <v>60.225466761171518</v>
      </c>
      <c r="DA85" s="125">
        <v>662.0276661772474</v>
      </c>
      <c r="DB85" s="125">
        <v>492.58696065386795</v>
      </c>
      <c r="DC85" s="125">
        <v>0</v>
      </c>
      <c r="DD85" s="125">
        <v>151.51397723799889</v>
      </c>
      <c r="DE85" s="116"/>
      <c r="DF85" s="116"/>
      <c r="DG85" s="116"/>
    </row>
    <row r="86" spans="1:111" s="115" customFormat="1" ht="21.75" customHeight="1" x14ac:dyDescent="0.25">
      <c r="A86" s="67" t="s">
        <v>199</v>
      </c>
      <c r="B86" s="125" t="s">
        <v>107</v>
      </c>
      <c r="C86" s="126">
        <v>77.087763439100002</v>
      </c>
      <c r="D86" s="127">
        <v>698</v>
      </c>
      <c r="E86" s="128" t="s">
        <v>134</v>
      </c>
      <c r="F86" s="129">
        <v>1</v>
      </c>
      <c r="G86" s="128" t="s">
        <v>135</v>
      </c>
      <c r="H86" s="127">
        <v>47258.524590163935</v>
      </c>
      <c r="I86" s="127">
        <v>29993.875</v>
      </c>
      <c r="J86" s="127">
        <v>328.7</v>
      </c>
      <c r="K86" s="127">
        <v>369.3</v>
      </c>
      <c r="L86" s="367">
        <v>0</v>
      </c>
      <c r="M86" s="367">
        <v>0</v>
      </c>
      <c r="N86" s="367">
        <v>0</v>
      </c>
      <c r="O86" s="148"/>
      <c r="P86" s="148"/>
      <c r="Q86" s="59"/>
      <c r="R86" s="59"/>
      <c r="S86" s="144">
        <v>84733.375775000008</v>
      </c>
      <c r="T86" s="145">
        <v>0</v>
      </c>
      <c r="U86" s="145">
        <v>430</v>
      </c>
      <c r="V86" s="146">
        <v>3.2000000000000001E-2</v>
      </c>
      <c r="W86" s="146">
        <v>0.41499999999999998</v>
      </c>
      <c r="X86" s="146">
        <v>0.55300000000000005</v>
      </c>
      <c r="Y86" s="146">
        <v>2.9000000000000001E-2</v>
      </c>
      <c r="Z86" s="146">
        <v>0.82399999999999995</v>
      </c>
      <c r="AA86" s="146">
        <v>0.14699999999999999</v>
      </c>
      <c r="AB86" s="63">
        <v>0</v>
      </c>
      <c r="AC86" s="63">
        <v>0</v>
      </c>
      <c r="AD86" s="63">
        <v>0</v>
      </c>
      <c r="AE86" s="63">
        <v>0</v>
      </c>
      <c r="AF86" s="63">
        <v>0</v>
      </c>
      <c r="AG86" s="63">
        <v>0</v>
      </c>
      <c r="AH86" s="63">
        <v>354.32</v>
      </c>
      <c r="AI86" s="63">
        <v>0</v>
      </c>
      <c r="AJ86" s="63">
        <v>354.32</v>
      </c>
      <c r="AK86" s="63">
        <v>0</v>
      </c>
      <c r="AL86" s="63">
        <v>0</v>
      </c>
      <c r="AM86" s="63">
        <v>354.32</v>
      </c>
      <c r="AN86" s="63">
        <v>354.32</v>
      </c>
      <c r="AO86" s="63">
        <v>0</v>
      </c>
      <c r="AP86" s="63">
        <v>354.32</v>
      </c>
      <c r="AQ86" s="63">
        <v>0</v>
      </c>
      <c r="AR86" s="63">
        <v>0</v>
      </c>
      <c r="AS86" s="63">
        <v>354.32</v>
      </c>
      <c r="AT86" s="63">
        <v>12.47</v>
      </c>
      <c r="AU86" s="63">
        <v>0</v>
      </c>
      <c r="AV86" s="63">
        <v>12.47</v>
      </c>
      <c r="AW86" s="63">
        <v>17252.179590163934</v>
      </c>
      <c r="AX86" s="63">
        <v>29993.875</v>
      </c>
      <c r="AY86" s="63">
        <v>47258.524590163935</v>
      </c>
      <c r="AZ86" s="63">
        <v>63.209999999999994</v>
      </c>
      <c r="BA86" s="63">
        <v>84733.375775000008</v>
      </c>
      <c r="BB86" s="63">
        <v>84796.585775000014</v>
      </c>
      <c r="BC86" s="63">
        <v>0</v>
      </c>
      <c r="BD86" s="63">
        <v>33698.625</v>
      </c>
      <c r="BE86" s="63">
        <v>118495.21077500001</v>
      </c>
      <c r="BF86" s="63">
        <v>75.679999999999993</v>
      </c>
      <c r="BG86" s="63">
        <v>84733.375775000008</v>
      </c>
      <c r="BH86" s="63">
        <v>84809.055775000015</v>
      </c>
      <c r="BI86" s="63">
        <v>17252.179590163934</v>
      </c>
      <c r="BJ86" s="63">
        <v>63692.5</v>
      </c>
      <c r="BK86" s="63">
        <v>165753.73536516394</v>
      </c>
      <c r="BL86" s="63">
        <v>12.47</v>
      </c>
      <c r="BM86" s="63">
        <v>17252.179590163934</v>
      </c>
      <c r="BN86" s="63">
        <v>29993.875</v>
      </c>
      <c r="BO86" s="63">
        <v>47258.524590163935</v>
      </c>
      <c r="BP86" s="63">
        <v>85150.905775000021</v>
      </c>
      <c r="BQ86" s="63">
        <v>0</v>
      </c>
      <c r="BR86" s="63">
        <v>33698.625</v>
      </c>
      <c r="BS86" s="63">
        <v>118849.53077500002</v>
      </c>
      <c r="BT86" s="63">
        <v>85163.375775000022</v>
      </c>
      <c r="BU86" s="63">
        <v>17252.179590163934</v>
      </c>
      <c r="BV86" s="63">
        <v>63692.5</v>
      </c>
      <c r="BW86" s="63">
        <v>166108.05536516395</v>
      </c>
      <c r="BX86" s="135"/>
      <c r="BY86" s="136">
        <v>1</v>
      </c>
      <c r="BZ86" s="136">
        <v>0.99786693066015919</v>
      </c>
      <c r="CA86" s="136">
        <v>1</v>
      </c>
      <c r="CB86" s="136">
        <v>0.99583952612521942</v>
      </c>
      <c r="CC86" s="136">
        <v>1</v>
      </c>
      <c r="CD86" s="136">
        <v>0.38425981688848321</v>
      </c>
      <c r="CE86" s="136">
        <v>0.51165698068982479</v>
      </c>
      <c r="CF86" s="136">
        <v>0.10408320242169204</v>
      </c>
      <c r="CG86" s="137">
        <v>2.1330693398407437E-3</v>
      </c>
      <c r="CH86" s="137">
        <v>0</v>
      </c>
      <c r="CI86" s="137">
        <v>4.1604738747804751E-3</v>
      </c>
      <c r="CJ86" s="137">
        <v>0</v>
      </c>
      <c r="CK86" s="137">
        <v>0</v>
      </c>
      <c r="CL86" s="137">
        <v>1</v>
      </c>
      <c r="CM86" s="137">
        <v>0</v>
      </c>
      <c r="CN86" s="138"/>
      <c r="CO86" s="57" t="s">
        <v>199</v>
      </c>
      <c r="CP86" s="63">
        <v>698</v>
      </c>
      <c r="CQ86" s="63">
        <v>369.3</v>
      </c>
      <c r="CR86" s="63">
        <v>77.087763439100002</v>
      </c>
      <c r="CS86" s="64">
        <v>0.16610805536516396</v>
      </c>
      <c r="CT86" s="65">
        <v>100</v>
      </c>
      <c r="CU86" s="65">
        <v>166108.05536516395</v>
      </c>
      <c r="CV86" s="65">
        <v>28.450471282848426</v>
      </c>
      <c r="CW86" s="65">
        <v>71.549528717151574</v>
      </c>
      <c r="CX86" s="66">
        <v>51.165698068982479</v>
      </c>
      <c r="CY86" s="66">
        <v>10.408320242169204</v>
      </c>
      <c r="CZ86" s="66">
        <v>38.425981688848324</v>
      </c>
      <c r="DA86" s="125">
        <v>449.79164734677482</v>
      </c>
      <c r="DB86" s="125">
        <v>127.96784346104504</v>
      </c>
      <c r="DC86" s="125">
        <v>0</v>
      </c>
      <c r="DD86" s="125">
        <v>237.46953490711167</v>
      </c>
      <c r="DE86" s="116"/>
      <c r="DF86" s="116"/>
      <c r="DG86" s="116"/>
    </row>
    <row r="87" spans="1:111" s="115" customFormat="1" ht="21.75" customHeight="1" x14ac:dyDescent="0.25">
      <c r="A87" s="67" t="s">
        <v>200</v>
      </c>
      <c r="B87" s="125" t="s">
        <v>109</v>
      </c>
      <c r="C87" s="126">
        <v>81.751530779999996</v>
      </c>
      <c r="D87" s="127">
        <v>304</v>
      </c>
      <c r="E87" s="128" t="s">
        <v>145</v>
      </c>
      <c r="F87" s="129">
        <v>1</v>
      </c>
      <c r="G87" s="128" t="s">
        <v>135</v>
      </c>
      <c r="H87" s="127">
        <v>0</v>
      </c>
      <c r="I87" s="127">
        <v>0</v>
      </c>
      <c r="J87" s="127">
        <v>0</v>
      </c>
      <c r="K87" s="127">
        <v>304</v>
      </c>
      <c r="L87" s="368"/>
      <c r="M87" s="367">
        <v>0</v>
      </c>
      <c r="N87" s="367"/>
      <c r="O87" s="148"/>
      <c r="P87" s="148"/>
      <c r="Q87" s="59"/>
      <c r="R87" s="59"/>
      <c r="S87" s="144">
        <v>1034.7750000000001</v>
      </c>
      <c r="T87" s="145">
        <v>0</v>
      </c>
      <c r="U87" s="145">
        <v>0</v>
      </c>
      <c r="V87" s="146">
        <v>3.2000000000000001E-2</v>
      </c>
      <c r="W87" s="146">
        <v>0.41499999999999998</v>
      </c>
      <c r="X87" s="146">
        <v>0.55300000000000005</v>
      </c>
      <c r="Y87" s="146">
        <v>2.9000000000000001E-2</v>
      </c>
      <c r="Z87" s="146">
        <v>0.82399999999999995</v>
      </c>
      <c r="AA87" s="146">
        <v>0.14699999999999999</v>
      </c>
      <c r="AB87" s="63">
        <v>0</v>
      </c>
      <c r="AC87" s="63">
        <v>0</v>
      </c>
      <c r="AD87" s="63">
        <v>0</v>
      </c>
      <c r="AE87" s="63">
        <v>0</v>
      </c>
      <c r="AF87" s="63">
        <v>0</v>
      </c>
      <c r="AG87" s="63">
        <v>0</v>
      </c>
      <c r="AH87" s="63">
        <v>0</v>
      </c>
      <c r="AI87" s="63">
        <v>0</v>
      </c>
      <c r="AJ87" s="63">
        <v>0</v>
      </c>
      <c r="AK87" s="63">
        <v>0</v>
      </c>
      <c r="AL87" s="63">
        <v>0</v>
      </c>
      <c r="AM87" s="63">
        <v>0</v>
      </c>
      <c r="AN87" s="63">
        <v>0</v>
      </c>
      <c r="AO87" s="63">
        <v>0</v>
      </c>
      <c r="AP87" s="63">
        <v>0</v>
      </c>
      <c r="AQ87" s="63">
        <v>0</v>
      </c>
      <c r="AR87" s="63">
        <v>0</v>
      </c>
      <c r="AS87" s="63">
        <v>0</v>
      </c>
      <c r="AT87" s="63">
        <v>0</v>
      </c>
      <c r="AU87" s="63">
        <v>0</v>
      </c>
      <c r="AV87" s="63">
        <v>0</v>
      </c>
      <c r="AW87" s="63">
        <v>0</v>
      </c>
      <c r="AX87" s="63">
        <v>0</v>
      </c>
      <c r="AY87" s="63">
        <v>0</v>
      </c>
      <c r="AZ87" s="63">
        <v>0</v>
      </c>
      <c r="BA87" s="63">
        <v>1034.7750000000001</v>
      </c>
      <c r="BB87" s="63">
        <v>1034.7750000000001</v>
      </c>
      <c r="BC87" s="63">
        <v>0</v>
      </c>
      <c r="BD87" s="63">
        <v>27740</v>
      </c>
      <c r="BE87" s="63">
        <v>28774.775000000001</v>
      </c>
      <c r="BF87" s="63">
        <v>0</v>
      </c>
      <c r="BG87" s="63">
        <v>1034.7750000000001</v>
      </c>
      <c r="BH87" s="63">
        <v>1034.7750000000001</v>
      </c>
      <c r="BI87" s="63">
        <v>0</v>
      </c>
      <c r="BJ87" s="63">
        <v>27740</v>
      </c>
      <c r="BK87" s="63">
        <v>28774.775000000001</v>
      </c>
      <c r="BL87" s="63">
        <v>0</v>
      </c>
      <c r="BM87" s="63">
        <v>0</v>
      </c>
      <c r="BN87" s="63">
        <v>0</v>
      </c>
      <c r="BO87" s="63">
        <v>0</v>
      </c>
      <c r="BP87" s="63">
        <v>1034.7750000000001</v>
      </c>
      <c r="BQ87" s="63">
        <v>0</v>
      </c>
      <c r="BR87" s="63">
        <v>27740</v>
      </c>
      <c r="BS87" s="63">
        <v>28774.775000000001</v>
      </c>
      <c r="BT87" s="63">
        <v>1034.7750000000001</v>
      </c>
      <c r="BU87" s="63">
        <v>0</v>
      </c>
      <c r="BV87" s="63">
        <v>27740</v>
      </c>
      <c r="BW87" s="63">
        <v>28774.775000000001</v>
      </c>
      <c r="BX87" s="135"/>
      <c r="BY87" s="136">
        <v>1</v>
      </c>
      <c r="BZ87" s="136">
        <v>1</v>
      </c>
      <c r="CA87" s="136">
        <v>1</v>
      </c>
      <c r="CB87" s="136">
        <v>1</v>
      </c>
      <c r="CC87" s="136">
        <v>0</v>
      </c>
      <c r="CD87" s="136">
        <v>0.96403881524703494</v>
      </c>
      <c r="CE87" s="136">
        <v>3.5961184752965052E-2</v>
      </c>
      <c r="CF87" s="136">
        <v>0</v>
      </c>
      <c r="CG87" s="137">
        <v>0</v>
      </c>
      <c r="CH87" s="137">
        <v>0</v>
      </c>
      <c r="CI87" s="137">
        <v>0</v>
      </c>
      <c r="CJ87" s="137">
        <v>0</v>
      </c>
      <c r="CK87" s="137">
        <v>0</v>
      </c>
      <c r="CL87" s="137">
        <v>0</v>
      </c>
      <c r="CM87" s="137">
        <v>0</v>
      </c>
      <c r="CN87" s="138"/>
      <c r="CO87" s="57" t="s">
        <v>200</v>
      </c>
      <c r="CP87" s="63">
        <v>304</v>
      </c>
      <c r="CQ87" s="63">
        <v>304</v>
      </c>
      <c r="CR87" s="63">
        <v>81.751530779999996</v>
      </c>
      <c r="CS87" s="64">
        <v>2.8774775000000002E-2</v>
      </c>
      <c r="CT87" s="65">
        <v>100</v>
      </c>
      <c r="CU87" s="65">
        <v>28774.775000000001</v>
      </c>
      <c r="CV87" s="65">
        <v>0</v>
      </c>
      <c r="CW87" s="65">
        <v>100</v>
      </c>
      <c r="CX87" s="66">
        <v>3.596118475296505</v>
      </c>
      <c r="CY87" s="66">
        <v>0</v>
      </c>
      <c r="CZ87" s="66">
        <v>96.403881524703493</v>
      </c>
      <c r="DA87" s="125">
        <v>94.653865131578954</v>
      </c>
      <c r="DB87" s="125">
        <v>0</v>
      </c>
      <c r="DC87" s="125" t="s">
        <v>102</v>
      </c>
      <c r="DD87" s="125">
        <v>94.653865131578954</v>
      </c>
      <c r="DE87" s="116"/>
      <c r="DF87" s="116"/>
      <c r="DG87" s="116"/>
    </row>
    <row r="88" spans="1:111" s="115" customFormat="1" ht="21.75" customHeight="1" x14ac:dyDescent="0.25">
      <c r="A88" s="67" t="s">
        <v>201</v>
      </c>
      <c r="B88" s="125" t="s">
        <v>104</v>
      </c>
      <c r="C88" s="126">
        <v>87.091587980200003</v>
      </c>
      <c r="D88" s="127">
        <v>2229</v>
      </c>
      <c r="E88" s="128" t="s">
        <v>134</v>
      </c>
      <c r="F88" s="129">
        <v>1</v>
      </c>
      <c r="G88" s="128" t="s">
        <v>135</v>
      </c>
      <c r="H88" s="127">
        <v>173844.999988</v>
      </c>
      <c r="I88" s="127">
        <v>131487.6</v>
      </c>
      <c r="J88" s="127">
        <v>1440.96</v>
      </c>
      <c r="K88" s="127">
        <v>788.04</v>
      </c>
      <c r="L88" s="367">
        <v>0</v>
      </c>
      <c r="M88" s="367">
        <v>0</v>
      </c>
      <c r="N88" s="367">
        <v>0</v>
      </c>
      <c r="O88" s="148"/>
      <c r="P88" s="148"/>
      <c r="Q88" s="59"/>
      <c r="R88" s="59"/>
      <c r="S88" s="144">
        <v>368914.24593434995</v>
      </c>
      <c r="T88" s="145">
        <v>0</v>
      </c>
      <c r="U88" s="145">
        <v>6139.7</v>
      </c>
      <c r="V88" s="146">
        <v>3.2000000000000001E-2</v>
      </c>
      <c r="W88" s="146">
        <v>0.41499999999999998</v>
      </c>
      <c r="X88" s="146">
        <v>0.55300000000000005</v>
      </c>
      <c r="Y88" s="146">
        <v>2.9000000000000001E-2</v>
      </c>
      <c r="Z88" s="146">
        <v>0.82399999999999995</v>
      </c>
      <c r="AA88" s="146">
        <v>0.14699999999999999</v>
      </c>
      <c r="AB88" s="63">
        <v>0</v>
      </c>
      <c r="AC88" s="63">
        <v>0</v>
      </c>
      <c r="AD88" s="63">
        <v>0</v>
      </c>
      <c r="AE88" s="63">
        <v>0</v>
      </c>
      <c r="AF88" s="63">
        <v>0</v>
      </c>
      <c r="AG88" s="63">
        <v>0</v>
      </c>
      <c r="AH88" s="63">
        <v>5059.1127999999999</v>
      </c>
      <c r="AI88" s="63">
        <v>0</v>
      </c>
      <c r="AJ88" s="63">
        <v>5059.1127999999999</v>
      </c>
      <c r="AK88" s="63">
        <v>0</v>
      </c>
      <c r="AL88" s="63">
        <v>0</v>
      </c>
      <c r="AM88" s="63">
        <v>5059.1127999999999</v>
      </c>
      <c r="AN88" s="63">
        <v>5059.1127999999999</v>
      </c>
      <c r="AO88" s="63">
        <v>0</v>
      </c>
      <c r="AP88" s="63">
        <v>5059.1127999999999</v>
      </c>
      <c r="AQ88" s="63">
        <v>0</v>
      </c>
      <c r="AR88" s="63">
        <v>0</v>
      </c>
      <c r="AS88" s="63">
        <v>5059.1127999999999</v>
      </c>
      <c r="AT88" s="63">
        <v>178.0513</v>
      </c>
      <c r="AU88" s="63">
        <v>0</v>
      </c>
      <c r="AV88" s="63">
        <v>178.0513</v>
      </c>
      <c r="AW88" s="63">
        <v>42179.348687999991</v>
      </c>
      <c r="AX88" s="63">
        <v>131487.6</v>
      </c>
      <c r="AY88" s="63">
        <v>173844.999988</v>
      </c>
      <c r="AZ88" s="63">
        <v>902.53589999999997</v>
      </c>
      <c r="BA88" s="63">
        <v>368914.24593434995</v>
      </c>
      <c r="BB88" s="63">
        <v>369816.78183434997</v>
      </c>
      <c r="BC88" s="63">
        <v>0</v>
      </c>
      <c r="BD88" s="63">
        <v>71908.649999999994</v>
      </c>
      <c r="BE88" s="63">
        <v>441725.43183434999</v>
      </c>
      <c r="BF88" s="63">
        <v>1080.5871999999999</v>
      </c>
      <c r="BG88" s="63">
        <v>368914.24593434995</v>
      </c>
      <c r="BH88" s="63">
        <v>369994.83313434996</v>
      </c>
      <c r="BI88" s="63">
        <v>42179.348687999991</v>
      </c>
      <c r="BJ88" s="63">
        <v>203396.25</v>
      </c>
      <c r="BK88" s="63">
        <v>615570.43182235002</v>
      </c>
      <c r="BL88" s="63">
        <v>178.0513</v>
      </c>
      <c r="BM88" s="63">
        <v>42179.348687999991</v>
      </c>
      <c r="BN88" s="63">
        <v>131487.6</v>
      </c>
      <c r="BO88" s="63">
        <v>173844.999988</v>
      </c>
      <c r="BP88" s="63">
        <v>374875.89463434997</v>
      </c>
      <c r="BQ88" s="63">
        <v>0</v>
      </c>
      <c r="BR88" s="63">
        <v>71908.649999999994</v>
      </c>
      <c r="BS88" s="63">
        <v>446784.54463434999</v>
      </c>
      <c r="BT88" s="63">
        <v>375053.94593434996</v>
      </c>
      <c r="BU88" s="63">
        <v>42179.348687999991</v>
      </c>
      <c r="BV88" s="63">
        <v>203396.25</v>
      </c>
      <c r="BW88" s="63">
        <v>620629.54462235002</v>
      </c>
      <c r="BX88" s="135"/>
      <c r="BY88" s="136">
        <v>1</v>
      </c>
      <c r="BZ88" s="136">
        <v>0.99184841771740262</v>
      </c>
      <c r="CA88" s="136">
        <v>1</v>
      </c>
      <c r="CB88" s="136">
        <v>0.98651097300843871</v>
      </c>
      <c r="CC88" s="136">
        <v>1</v>
      </c>
      <c r="CD88" s="136">
        <v>0.33041913562654507</v>
      </c>
      <c r="CE88" s="136">
        <v>0.60106011271367932</v>
      </c>
      <c r="CF88" s="136">
        <v>6.8520751659775461E-2</v>
      </c>
      <c r="CG88" s="137">
        <v>8.1515822825973337E-3</v>
      </c>
      <c r="CH88" s="137">
        <v>0</v>
      </c>
      <c r="CI88" s="137">
        <v>1.3489026991561249E-2</v>
      </c>
      <c r="CJ88" s="137">
        <v>0</v>
      </c>
      <c r="CK88" s="137">
        <v>0</v>
      </c>
      <c r="CL88" s="137">
        <v>1</v>
      </c>
      <c r="CM88" s="137">
        <v>0</v>
      </c>
      <c r="CN88" s="138"/>
      <c r="CO88" s="57" t="s">
        <v>201</v>
      </c>
      <c r="CP88" s="63">
        <v>2229</v>
      </c>
      <c r="CQ88" s="63">
        <v>788.04</v>
      </c>
      <c r="CR88" s="63">
        <v>87.091587980200003</v>
      </c>
      <c r="CS88" s="64">
        <v>0.62062954462234998</v>
      </c>
      <c r="CT88" s="65">
        <v>100</v>
      </c>
      <c r="CU88" s="65">
        <v>620629.54462235002</v>
      </c>
      <c r="CV88" s="65">
        <v>28.011073835323746</v>
      </c>
      <c r="CW88" s="65">
        <v>71.988926164676244</v>
      </c>
      <c r="CX88" s="66">
        <v>60.106011271367933</v>
      </c>
      <c r="CY88" s="66">
        <v>6.8520751659775465</v>
      </c>
      <c r="CZ88" s="66">
        <v>33.041913562654507</v>
      </c>
      <c r="DA88" s="125">
        <v>787.5609672381479</v>
      </c>
      <c r="DB88" s="125">
        <v>220.60428403126744</v>
      </c>
      <c r="DC88" s="125">
        <v>0</v>
      </c>
      <c r="DD88" s="125">
        <v>276.16439292164648</v>
      </c>
      <c r="DE88" s="116"/>
      <c r="DF88" s="116"/>
      <c r="DG88" s="116"/>
    </row>
    <row r="89" spans="1:111" s="115" customFormat="1" ht="21.75" customHeight="1" x14ac:dyDescent="0.25">
      <c r="A89" s="67" t="s">
        <v>202</v>
      </c>
      <c r="B89" s="125" t="s">
        <v>104</v>
      </c>
      <c r="C89" s="126">
        <v>83.087005357400002</v>
      </c>
      <c r="D89" s="127">
        <v>1098</v>
      </c>
      <c r="E89" s="128" t="s">
        <v>134</v>
      </c>
      <c r="F89" s="129">
        <v>1</v>
      </c>
      <c r="G89" s="128" t="s">
        <v>135</v>
      </c>
      <c r="H89" s="127">
        <v>56928</v>
      </c>
      <c r="I89" s="127">
        <v>39967.5</v>
      </c>
      <c r="J89" s="127">
        <v>438</v>
      </c>
      <c r="K89" s="127">
        <v>660</v>
      </c>
      <c r="L89" s="367">
        <v>0</v>
      </c>
      <c r="M89" s="367">
        <v>0</v>
      </c>
      <c r="N89" s="367">
        <v>0</v>
      </c>
      <c r="O89" s="59"/>
      <c r="P89" s="59"/>
      <c r="Q89" s="59"/>
      <c r="R89" s="59"/>
      <c r="S89" s="144">
        <v>291042.82456294337</v>
      </c>
      <c r="T89" s="145">
        <v>0</v>
      </c>
      <c r="U89" s="145">
        <v>41.300000000000004</v>
      </c>
      <c r="V89" s="146">
        <v>3.2000000000000001E-2</v>
      </c>
      <c r="W89" s="146">
        <v>0.41499999999999998</v>
      </c>
      <c r="X89" s="146">
        <v>0.55300000000000005</v>
      </c>
      <c r="Y89" s="146">
        <v>2.9000000000000001E-2</v>
      </c>
      <c r="Z89" s="146">
        <v>0.82399999999999995</v>
      </c>
      <c r="AA89" s="146">
        <v>0.14699999999999999</v>
      </c>
      <c r="AB89" s="63">
        <v>0</v>
      </c>
      <c r="AC89" s="63">
        <v>0</v>
      </c>
      <c r="AD89" s="63">
        <v>0</v>
      </c>
      <c r="AE89" s="63">
        <v>0</v>
      </c>
      <c r="AF89" s="63">
        <v>0</v>
      </c>
      <c r="AG89" s="63">
        <v>0</v>
      </c>
      <c r="AH89" s="63">
        <v>34.031199999999998</v>
      </c>
      <c r="AI89" s="63">
        <v>0</v>
      </c>
      <c r="AJ89" s="63">
        <v>34.031199999999998</v>
      </c>
      <c r="AK89" s="63">
        <v>0</v>
      </c>
      <c r="AL89" s="63">
        <v>0</v>
      </c>
      <c r="AM89" s="63">
        <v>34.031199999999998</v>
      </c>
      <c r="AN89" s="63">
        <v>34.031199999999998</v>
      </c>
      <c r="AO89" s="63">
        <v>0</v>
      </c>
      <c r="AP89" s="63">
        <v>34.031199999999998</v>
      </c>
      <c r="AQ89" s="63">
        <v>0</v>
      </c>
      <c r="AR89" s="63">
        <v>0</v>
      </c>
      <c r="AS89" s="63">
        <v>34.031199999999998</v>
      </c>
      <c r="AT89" s="63">
        <v>1.1977000000000002</v>
      </c>
      <c r="AU89" s="63">
        <v>0</v>
      </c>
      <c r="AV89" s="63">
        <v>1.1977000000000002</v>
      </c>
      <c r="AW89" s="63">
        <v>16959.302299999999</v>
      </c>
      <c r="AX89" s="63">
        <v>39967.5</v>
      </c>
      <c r="AY89" s="63">
        <v>56928</v>
      </c>
      <c r="AZ89" s="63">
        <v>6.0711000000000004</v>
      </c>
      <c r="BA89" s="63">
        <v>291042.82456294337</v>
      </c>
      <c r="BB89" s="63">
        <v>291048.89566294337</v>
      </c>
      <c r="BC89" s="63">
        <v>0</v>
      </c>
      <c r="BD89" s="63">
        <v>60225</v>
      </c>
      <c r="BE89" s="63">
        <v>351273.89566294337</v>
      </c>
      <c r="BF89" s="63">
        <v>7.2688000000000006</v>
      </c>
      <c r="BG89" s="63">
        <v>291042.82456294337</v>
      </c>
      <c r="BH89" s="63">
        <v>291050.09336294339</v>
      </c>
      <c r="BI89" s="63">
        <v>16959.302299999999</v>
      </c>
      <c r="BJ89" s="63">
        <v>100192.5</v>
      </c>
      <c r="BK89" s="63">
        <v>408201.89566294337</v>
      </c>
      <c r="BL89" s="63">
        <v>1.1977000000000002</v>
      </c>
      <c r="BM89" s="63">
        <v>16959.302299999999</v>
      </c>
      <c r="BN89" s="63">
        <v>39967.5</v>
      </c>
      <c r="BO89" s="63">
        <v>56928</v>
      </c>
      <c r="BP89" s="63">
        <v>291082.92686294339</v>
      </c>
      <c r="BQ89" s="63">
        <v>0</v>
      </c>
      <c r="BR89" s="63">
        <v>60225</v>
      </c>
      <c r="BS89" s="63">
        <v>351307.92686294339</v>
      </c>
      <c r="BT89" s="63">
        <v>291084.12456294341</v>
      </c>
      <c r="BU89" s="63">
        <v>16959.302299999999</v>
      </c>
      <c r="BV89" s="63">
        <v>100192.5</v>
      </c>
      <c r="BW89" s="63">
        <v>408235.92686294339</v>
      </c>
      <c r="BX89" s="135"/>
      <c r="BY89" s="136">
        <v>1</v>
      </c>
      <c r="BZ89" s="136">
        <v>0.99991663840009981</v>
      </c>
      <c r="CA89" s="136">
        <v>1</v>
      </c>
      <c r="CB89" s="136">
        <v>0.9998830880933437</v>
      </c>
      <c r="CC89" s="136">
        <v>1</v>
      </c>
      <c r="CD89" s="136">
        <v>0.24544839469028337</v>
      </c>
      <c r="CE89" s="136">
        <v>0.71300524680381816</v>
      </c>
      <c r="CF89" s="136">
        <v>4.1546358505898454E-2</v>
      </c>
      <c r="CG89" s="137">
        <v>8.3361599900111822E-5</v>
      </c>
      <c r="CH89" s="137">
        <v>0</v>
      </c>
      <c r="CI89" s="137">
        <v>1.1691190665618442E-4</v>
      </c>
      <c r="CJ89" s="137">
        <v>0</v>
      </c>
      <c r="CK89" s="137">
        <v>0</v>
      </c>
      <c r="CL89" s="137">
        <v>1</v>
      </c>
      <c r="CM89" s="137">
        <v>0</v>
      </c>
      <c r="CN89" s="138"/>
      <c r="CO89" s="57" t="s">
        <v>202</v>
      </c>
      <c r="CP89" s="63">
        <v>1098</v>
      </c>
      <c r="CQ89" s="63">
        <v>660</v>
      </c>
      <c r="CR89" s="63">
        <v>83.087005357400002</v>
      </c>
      <c r="CS89" s="64">
        <v>0.40823592686294341</v>
      </c>
      <c r="CT89" s="65">
        <v>100</v>
      </c>
      <c r="CU89" s="65">
        <v>408235.92686294339</v>
      </c>
      <c r="CV89" s="65">
        <v>13.944877521549536</v>
      </c>
      <c r="CW89" s="65">
        <v>86.055122478450457</v>
      </c>
      <c r="CX89" s="66">
        <v>71.300524680381812</v>
      </c>
      <c r="CY89" s="66">
        <v>4.1546358505898455</v>
      </c>
      <c r="CZ89" s="66">
        <v>24.544839469028336</v>
      </c>
      <c r="DA89" s="125">
        <v>618.53928312567177</v>
      </c>
      <c r="DB89" s="125">
        <v>86.25454545454545</v>
      </c>
      <c r="DC89" s="125">
        <v>0</v>
      </c>
      <c r="DD89" s="125">
        <v>371.76857528501216</v>
      </c>
      <c r="DE89" s="116"/>
      <c r="DF89" s="116"/>
      <c r="DG89" s="116"/>
    </row>
    <row r="90" spans="1:111" s="115" customFormat="1" ht="21.75" customHeight="1" x14ac:dyDescent="0.25">
      <c r="A90" s="67" t="s">
        <v>203</v>
      </c>
      <c r="B90" s="125" t="s">
        <v>104</v>
      </c>
      <c r="C90" s="126">
        <v>108.92735689</v>
      </c>
      <c r="D90" s="127">
        <v>13159</v>
      </c>
      <c r="E90" s="128" t="s">
        <v>138</v>
      </c>
      <c r="F90" s="129">
        <v>0</v>
      </c>
      <c r="G90" s="128" t="s">
        <v>135</v>
      </c>
      <c r="H90" s="127">
        <v>2160183.6885245903</v>
      </c>
      <c r="I90" s="127">
        <v>919252.5</v>
      </c>
      <c r="J90" s="147">
        <v>10074</v>
      </c>
      <c r="K90" s="147">
        <v>3085</v>
      </c>
      <c r="L90" s="367">
        <v>0</v>
      </c>
      <c r="M90" s="367">
        <v>0</v>
      </c>
      <c r="N90" s="367">
        <v>0</v>
      </c>
      <c r="O90" s="142">
        <v>189999.99999799998</v>
      </c>
      <c r="P90" s="143" t="s">
        <v>140</v>
      </c>
      <c r="Q90" s="59"/>
      <c r="R90" s="59"/>
      <c r="S90" s="144">
        <v>309026.12548176001</v>
      </c>
      <c r="T90" s="145">
        <v>337.6</v>
      </c>
      <c r="U90" s="145">
        <v>1349.25</v>
      </c>
      <c r="V90" s="146">
        <v>3.2000000000000001E-2</v>
      </c>
      <c r="W90" s="146">
        <v>0.41499999999999998</v>
      </c>
      <c r="X90" s="146">
        <v>0.55300000000000005</v>
      </c>
      <c r="Y90" s="146">
        <v>2.9000000000000001E-2</v>
      </c>
      <c r="Z90" s="146">
        <v>0.82399999999999995</v>
      </c>
      <c r="AA90" s="146">
        <v>0.14699999999999999</v>
      </c>
      <c r="AB90" s="63">
        <v>49.931449999999998</v>
      </c>
      <c r="AC90" s="63">
        <v>0</v>
      </c>
      <c r="AD90" s="63">
        <v>49.931449999999998</v>
      </c>
      <c r="AE90" s="63">
        <v>1240881.2570745903</v>
      </c>
      <c r="AF90" s="63">
        <v>919252.5</v>
      </c>
      <c r="AG90" s="63">
        <v>2160183.6885245903</v>
      </c>
      <c r="AH90" s="63">
        <v>0</v>
      </c>
      <c r="AI90" s="63">
        <v>0</v>
      </c>
      <c r="AJ90" s="63">
        <v>0</v>
      </c>
      <c r="AK90" s="63">
        <v>0</v>
      </c>
      <c r="AL90" s="63">
        <v>0</v>
      </c>
      <c r="AM90" s="63">
        <v>0</v>
      </c>
      <c r="AN90" s="63">
        <v>49.931449999999998</v>
      </c>
      <c r="AO90" s="63">
        <v>0</v>
      </c>
      <c r="AP90" s="63">
        <v>49.931449999999998</v>
      </c>
      <c r="AQ90" s="63">
        <v>1240881.2570745903</v>
      </c>
      <c r="AR90" s="63">
        <v>919252.5</v>
      </c>
      <c r="AS90" s="63">
        <v>2160183.6885245903</v>
      </c>
      <c r="AT90" s="63">
        <v>0</v>
      </c>
      <c r="AU90" s="63">
        <v>0</v>
      </c>
      <c r="AV90" s="63">
        <v>0</v>
      </c>
      <c r="AW90" s="63">
        <v>0</v>
      </c>
      <c r="AX90" s="63">
        <v>0</v>
      </c>
      <c r="AY90" s="63">
        <v>0</v>
      </c>
      <c r="AZ90" s="63">
        <v>0</v>
      </c>
      <c r="BA90" s="63">
        <v>309026.12548176001</v>
      </c>
      <c r="BB90" s="63">
        <v>309026.12548176001</v>
      </c>
      <c r="BC90" s="63">
        <v>0</v>
      </c>
      <c r="BD90" s="63">
        <v>281506.25</v>
      </c>
      <c r="BE90" s="63">
        <v>590532.37548176001</v>
      </c>
      <c r="BF90" s="63">
        <v>0</v>
      </c>
      <c r="BG90" s="63">
        <v>309026.12548176001</v>
      </c>
      <c r="BH90" s="63">
        <v>309026.12548176001</v>
      </c>
      <c r="BI90" s="63">
        <v>0</v>
      </c>
      <c r="BJ90" s="63">
        <v>281506.25</v>
      </c>
      <c r="BK90" s="63">
        <v>590532.37548176001</v>
      </c>
      <c r="BL90" s="63">
        <v>49.931449999999998</v>
      </c>
      <c r="BM90" s="63">
        <v>1240881.2570745903</v>
      </c>
      <c r="BN90" s="63">
        <v>919252.5</v>
      </c>
      <c r="BO90" s="63">
        <v>2160183.6885245903</v>
      </c>
      <c r="BP90" s="63">
        <v>309026.12548176001</v>
      </c>
      <c r="BQ90" s="63">
        <v>0</v>
      </c>
      <c r="BR90" s="63">
        <v>281506.25</v>
      </c>
      <c r="BS90" s="63">
        <v>590532.37548176001</v>
      </c>
      <c r="BT90" s="63">
        <v>309076.05693175999</v>
      </c>
      <c r="BU90" s="63">
        <v>1240881.2570745903</v>
      </c>
      <c r="BV90" s="63">
        <v>1200758.75</v>
      </c>
      <c r="BW90" s="63">
        <v>2750716.0640063505</v>
      </c>
      <c r="BX90" s="135"/>
      <c r="BY90" s="136">
        <v>0.23444030701421079</v>
      </c>
      <c r="BZ90" s="136">
        <v>0.21468314494868804</v>
      </c>
      <c r="CA90" s="136">
        <v>0.23444030701421081</v>
      </c>
      <c r="CB90" s="136">
        <v>0.99983844931084065</v>
      </c>
      <c r="CC90" s="136">
        <v>0</v>
      </c>
      <c r="CD90" s="136">
        <v>0.4766990967605213</v>
      </c>
      <c r="CE90" s="136">
        <v>0.52330090323947875</v>
      </c>
      <c r="CF90" s="136">
        <v>0</v>
      </c>
      <c r="CG90" s="137">
        <v>0.78531685505131188</v>
      </c>
      <c r="CH90" s="137">
        <v>0.76555969298578919</v>
      </c>
      <c r="CI90" s="137">
        <v>1.6155068915941367E-4</v>
      </c>
      <c r="CJ90" s="137">
        <v>1</v>
      </c>
      <c r="CK90" s="137">
        <v>0.42554367245863767</v>
      </c>
      <c r="CL90" s="137">
        <v>2.3114446361782906E-5</v>
      </c>
      <c r="CM90" s="137">
        <v>0.57443321309500051</v>
      </c>
      <c r="CN90" s="138"/>
      <c r="CO90" s="57" t="s">
        <v>203</v>
      </c>
      <c r="CP90" s="63">
        <v>13159</v>
      </c>
      <c r="CQ90" s="63">
        <v>3085</v>
      </c>
      <c r="CR90" s="63">
        <v>108.92735689</v>
      </c>
      <c r="CS90" s="64">
        <v>2.7507160640063506</v>
      </c>
      <c r="CT90" s="65">
        <v>23.444030701421081</v>
      </c>
      <c r="CU90" s="65">
        <v>644878.71855457046</v>
      </c>
      <c r="CV90" s="65">
        <v>78.531685505131193</v>
      </c>
      <c r="CW90" s="65">
        <v>21.468314494868803</v>
      </c>
      <c r="CX90" s="66">
        <v>52.330090323947879</v>
      </c>
      <c r="CY90" s="66">
        <v>0</v>
      </c>
      <c r="CZ90" s="66">
        <v>47.669909676052129</v>
      </c>
      <c r="DA90" s="125">
        <v>891.64216013171813</v>
      </c>
      <c r="DB90" s="125">
        <v>700.22161702579911</v>
      </c>
      <c r="DC90" s="125">
        <v>209.03686176809413</v>
      </c>
      <c r="DD90" s="125">
        <v>44.876690894578616</v>
      </c>
      <c r="DE90" s="116"/>
      <c r="DF90" s="116"/>
      <c r="DG90" s="116"/>
    </row>
    <row r="91" spans="1:111" s="115" customFormat="1" ht="21.75" customHeight="1" x14ac:dyDescent="0.25">
      <c r="A91" s="67" t="s">
        <v>204</v>
      </c>
      <c r="B91" s="125" t="s">
        <v>107</v>
      </c>
      <c r="C91" s="126">
        <v>292.39970726799999</v>
      </c>
      <c r="D91" s="127">
        <v>1776</v>
      </c>
      <c r="E91" s="128" t="s">
        <v>134</v>
      </c>
      <c r="F91" s="129">
        <v>1</v>
      </c>
      <c r="G91" s="128" t="s">
        <v>135</v>
      </c>
      <c r="H91" s="127">
        <v>178064</v>
      </c>
      <c r="I91" s="127">
        <v>116334.62500000001</v>
      </c>
      <c r="J91" s="127">
        <v>1274.9000000000001</v>
      </c>
      <c r="K91" s="127">
        <v>501.09999999999991</v>
      </c>
      <c r="L91" s="367">
        <v>0</v>
      </c>
      <c r="M91" s="367">
        <v>0</v>
      </c>
      <c r="N91" s="367">
        <v>0</v>
      </c>
      <c r="O91" s="148"/>
      <c r="P91" s="148"/>
      <c r="Q91" s="59"/>
      <c r="R91" s="59"/>
      <c r="S91" s="144">
        <v>335.38749999998197</v>
      </c>
      <c r="T91" s="145">
        <v>160</v>
      </c>
      <c r="U91" s="145">
        <v>28</v>
      </c>
      <c r="V91" s="146">
        <v>3.2000000000000001E-2</v>
      </c>
      <c r="W91" s="146">
        <v>0.41499999999999998</v>
      </c>
      <c r="X91" s="146">
        <v>0.55300000000000005</v>
      </c>
      <c r="Y91" s="146">
        <v>2.9000000000000001E-2</v>
      </c>
      <c r="Z91" s="146">
        <v>0.82399999999999995</v>
      </c>
      <c r="AA91" s="146">
        <v>0.14699999999999999</v>
      </c>
      <c r="AB91" s="63">
        <v>0</v>
      </c>
      <c r="AC91" s="63">
        <v>0</v>
      </c>
      <c r="AD91" s="63">
        <v>0</v>
      </c>
      <c r="AE91" s="63">
        <v>0</v>
      </c>
      <c r="AF91" s="63">
        <v>0</v>
      </c>
      <c r="AG91" s="63">
        <v>0</v>
      </c>
      <c r="AH91" s="63">
        <v>89.471999999999994</v>
      </c>
      <c r="AI91" s="63">
        <v>0</v>
      </c>
      <c r="AJ91" s="63">
        <v>89.471999999999994</v>
      </c>
      <c r="AK91" s="63">
        <v>0</v>
      </c>
      <c r="AL91" s="63">
        <v>0</v>
      </c>
      <c r="AM91" s="63">
        <v>89.471999999999994</v>
      </c>
      <c r="AN91" s="63">
        <v>89.471999999999994</v>
      </c>
      <c r="AO91" s="63">
        <v>0</v>
      </c>
      <c r="AP91" s="63">
        <v>89.471999999999994</v>
      </c>
      <c r="AQ91" s="63">
        <v>0</v>
      </c>
      <c r="AR91" s="63">
        <v>0</v>
      </c>
      <c r="AS91" s="63">
        <v>89.471999999999994</v>
      </c>
      <c r="AT91" s="63">
        <v>5.9320000000000004</v>
      </c>
      <c r="AU91" s="63">
        <v>0</v>
      </c>
      <c r="AV91" s="63">
        <v>5.9320000000000004</v>
      </c>
      <c r="AW91" s="63">
        <v>61723.442999999985</v>
      </c>
      <c r="AX91" s="63">
        <v>116334.62500000001</v>
      </c>
      <c r="AY91" s="63">
        <v>178064</v>
      </c>
      <c r="AZ91" s="63">
        <v>92.596000000000004</v>
      </c>
      <c r="BA91" s="63">
        <v>335.38749999998197</v>
      </c>
      <c r="BB91" s="63">
        <v>427.98349999998197</v>
      </c>
      <c r="BC91" s="63">
        <v>0</v>
      </c>
      <c r="BD91" s="63">
        <v>45725.374999999993</v>
      </c>
      <c r="BE91" s="63">
        <v>46153.358499999973</v>
      </c>
      <c r="BF91" s="63">
        <v>98.528000000000006</v>
      </c>
      <c r="BG91" s="63">
        <v>335.38749999998197</v>
      </c>
      <c r="BH91" s="63">
        <v>433.91549999998199</v>
      </c>
      <c r="BI91" s="63">
        <v>61723.442999999985</v>
      </c>
      <c r="BJ91" s="63">
        <v>162060</v>
      </c>
      <c r="BK91" s="63">
        <v>224217.35849999997</v>
      </c>
      <c r="BL91" s="63">
        <v>5.9320000000000004</v>
      </c>
      <c r="BM91" s="63">
        <v>61723.442999999985</v>
      </c>
      <c r="BN91" s="63">
        <v>116334.62500000001</v>
      </c>
      <c r="BO91" s="63">
        <v>178064</v>
      </c>
      <c r="BP91" s="63">
        <v>517.45549999998195</v>
      </c>
      <c r="BQ91" s="63">
        <v>0</v>
      </c>
      <c r="BR91" s="63">
        <v>45725.374999999993</v>
      </c>
      <c r="BS91" s="63">
        <v>46242.830499999975</v>
      </c>
      <c r="BT91" s="63">
        <v>523.38749999998197</v>
      </c>
      <c r="BU91" s="63">
        <v>61723.442999999985</v>
      </c>
      <c r="BV91" s="63">
        <v>162060</v>
      </c>
      <c r="BW91" s="63">
        <v>224306.83049999998</v>
      </c>
      <c r="BX91" s="135"/>
      <c r="BY91" s="136">
        <v>1</v>
      </c>
      <c r="BZ91" s="136">
        <v>0.99960111780902716</v>
      </c>
      <c r="CA91" s="136">
        <v>1</v>
      </c>
      <c r="CB91" s="136">
        <v>0.82905208855770718</v>
      </c>
      <c r="CC91" s="136">
        <v>1</v>
      </c>
      <c r="CD91" s="136">
        <v>0.7227807921927687</v>
      </c>
      <c r="CE91" s="136">
        <v>1.935244902102359E-3</v>
      </c>
      <c r="CF91" s="136">
        <v>0.27528396290512891</v>
      </c>
      <c r="CG91" s="137">
        <v>3.9888219097278005E-4</v>
      </c>
      <c r="CH91" s="137">
        <v>0</v>
      </c>
      <c r="CI91" s="137">
        <v>0.1709479114422929</v>
      </c>
      <c r="CJ91" s="137">
        <v>0</v>
      </c>
      <c r="CK91" s="137">
        <v>0</v>
      </c>
      <c r="CL91" s="137">
        <v>1</v>
      </c>
      <c r="CM91" s="137">
        <v>0</v>
      </c>
      <c r="CN91" s="138"/>
      <c r="CO91" s="57" t="s">
        <v>204</v>
      </c>
      <c r="CP91" s="63">
        <v>1776</v>
      </c>
      <c r="CQ91" s="63">
        <v>501.09999999999991</v>
      </c>
      <c r="CR91" s="63">
        <v>292.39970726799999</v>
      </c>
      <c r="CS91" s="64">
        <v>0.22430683049999997</v>
      </c>
      <c r="CT91" s="65">
        <v>100</v>
      </c>
      <c r="CU91" s="65">
        <v>224306.83049999995</v>
      </c>
      <c r="CV91" s="65">
        <v>79.384118443062761</v>
      </c>
      <c r="CW91" s="65">
        <v>20.615881556937239</v>
      </c>
      <c r="CX91" s="66">
        <v>0.19352449021023591</v>
      </c>
      <c r="CY91" s="66">
        <v>27.528396290512891</v>
      </c>
      <c r="CZ91" s="66">
        <v>72.278079219276876</v>
      </c>
      <c r="DA91" s="125">
        <v>447.62887746956699</v>
      </c>
      <c r="DB91" s="125">
        <v>355.34623827579333</v>
      </c>
      <c r="DC91" s="125">
        <v>0</v>
      </c>
      <c r="DD91" s="125">
        <v>126.24851266891891</v>
      </c>
      <c r="DE91" s="116"/>
      <c r="DF91" s="116"/>
      <c r="DG91" s="116"/>
    </row>
    <row r="92" spans="1:111" s="115" customFormat="1" ht="21.75" customHeight="1" x14ac:dyDescent="0.25">
      <c r="A92" s="67" t="s">
        <v>205</v>
      </c>
      <c r="B92" s="125" t="s">
        <v>101</v>
      </c>
      <c r="C92" s="126">
        <v>119.02</v>
      </c>
      <c r="D92" s="127">
        <v>2569</v>
      </c>
      <c r="E92" s="128" t="s">
        <v>134</v>
      </c>
      <c r="F92" s="129">
        <v>1</v>
      </c>
      <c r="G92" s="128" t="s">
        <v>135</v>
      </c>
      <c r="H92" s="127">
        <v>155868.6875</v>
      </c>
      <c r="I92" s="127">
        <v>124694.95000000003</v>
      </c>
      <c r="J92" s="127">
        <v>1708.15</v>
      </c>
      <c r="K92" s="127">
        <v>860.84999999999991</v>
      </c>
      <c r="L92" s="367">
        <v>0</v>
      </c>
      <c r="M92" s="367">
        <v>0</v>
      </c>
      <c r="N92" s="367">
        <v>0</v>
      </c>
      <c r="O92" s="148"/>
      <c r="P92" s="148"/>
      <c r="Q92" s="59"/>
      <c r="R92" s="59"/>
      <c r="S92" s="144">
        <v>183276.17849999995</v>
      </c>
      <c r="T92" s="145">
        <v>0</v>
      </c>
      <c r="U92" s="145">
        <v>0</v>
      </c>
      <c r="V92" s="146">
        <v>3.2000000000000001E-2</v>
      </c>
      <c r="W92" s="146">
        <v>0.41499999999999998</v>
      </c>
      <c r="X92" s="146">
        <v>0.55300000000000005</v>
      </c>
      <c r="Y92" s="146">
        <v>2.9000000000000001E-2</v>
      </c>
      <c r="Z92" s="146">
        <v>0.82399999999999995</v>
      </c>
      <c r="AA92" s="146">
        <v>0.14699999999999999</v>
      </c>
      <c r="AB92" s="63">
        <v>0</v>
      </c>
      <c r="AC92" s="63">
        <v>0</v>
      </c>
      <c r="AD92" s="63">
        <v>0</v>
      </c>
      <c r="AE92" s="63">
        <v>0</v>
      </c>
      <c r="AF92" s="63">
        <v>0</v>
      </c>
      <c r="AG92" s="63">
        <v>0</v>
      </c>
      <c r="AH92" s="63">
        <v>0</v>
      </c>
      <c r="AI92" s="63">
        <v>0</v>
      </c>
      <c r="AJ92" s="63">
        <v>0</v>
      </c>
      <c r="AK92" s="63">
        <v>0</v>
      </c>
      <c r="AL92" s="63">
        <v>0</v>
      </c>
      <c r="AM92" s="63">
        <v>0</v>
      </c>
      <c r="AN92" s="63">
        <v>0</v>
      </c>
      <c r="AO92" s="63">
        <v>0</v>
      </c>
      <c r="AP92" s="63">
        <v>0</v>
      </c>
      <c r="AQ92" s="63">
        <v>0</v>
      </c>
      <c r="AR92" s="63">
        <v>0</v>
      </c>
      <c r="AS92" s="63">
        <v>0</v>
      </c>
      <c r="AT92" s="63">
        <v>0</v>
      </c>
      <c r="AU92" s="63">
        <v>0</v>
      </c>
      <c r="AV92" s="63">
        <v>0</v>
      </c>
      <c r="AW92" s="63">
        <v>31173.737499999974</v>
      </c>
      <c r="AX92" s="63">
        <v>124694.95000000003</v>
      </c>
      <c r="AY92" s="63">
        <v>155868.6875</v>
      </c>
      <c r="AZ92" s="63">
        <v>0</v>
      </c>
      <c r="BA92" s="63">
        <v>183276.17849999995</v>
      </c>
      <c r="BB92" s="63">
        <v>183276.17849999995</v>
      </c>
      <c r="BC92" s="63">
        <v>0</v>
      </c>
      <c r="BD92" s="63">
        <v>78552.562499999985</v>
      </c>
      <c r="BE92" s="63">
        <v>261828.74099999992</v>
      </c>
      <c r="BF92" s="63">
        <v>0</v>
      </c>
      <c r="BG92" s="63">
        <v>183276.17849999995</v>
      </c>
      <c r="BH92" s="63">
        <v>183276.17849999995</v>
      </c>
      <c r="BI92" s="63">
        <v>31173.737499999974</v>
      </c>
      <c r="BJ92" s="63">
        <v>203247.51250000001</v>
      </c>
      <c r="BK92" s="63">
        <v>417697.42849999992</v>
      </c>
      <c r="BL92" s="63">
        <v>0</v>
      </c>
      <c r="BM92" s="63">
        <v>31173.737499999974</v>
      </c>
      <c r="BN92" s="63">
        <v>124694.95000000003</v>
      </c>
      <c r="BO92" s="63">
        <v>155868.6875</v>
      </c>
      <c r="BP92" s="63">
        <v>183276.17849999995</v>
      </c>
      <c r="BQ92" s="63">
        <v>0</v>
      </c>
      <c r="BR92" s="63">
        <v>78552.562499999985</v>
      </c>
      <c r="BS92" s="63">
        <v>261828.74099999992</v>
      </c>
      <c r="BT92" s="63">
        <v>183276.17849999995</v>
      </c>
      <c r="BU92" s="63">
        <v>31173.737499999974</v>
      </c>
      <c r="BV92" s="63">
        <v>203247.51250000001</v>
      </c>
      <c r="BW92" s="63">
        <v>417697.42849999992</v>
      </c>
      <c r="BX92" s="135"/>
      <c r="BY92" s="136">
        <v>1</v>
      </c>
      <c r="BZ92" s="136">
        <v>1</v>
      </c>
      <c r="CA92" s="136">
        <v>1</v>
      </c>
      <c r="CB92" s="136">
        <v>1</v>
      </c>
      <c r="CC92" s="136">
        <v>1</v>
      </c>
      <c r="CD92" s="136">
        <v>0.48659028912360192</v>
      </c>
      <c r="CE92" s="136">
        <v>0.43877736848456556</v>
      </c>
      <c r="CF92" s="136">
        <v>7.4632342391832515E-2</v>
      </c>
      <c r="CG92" s="137">
        <v>0</v>
      </c>
      <c r="CH92" s="137">
        <v>0</v>
      </c>
      <c r="CI92" s="137">
        <v>0</v>
      </c>
      <c r="CJ92" s="137">
        <v>0</v>
      </c>
      <c r="CK92" s="137">
        <v>0</v>
      </c>
      <c r="CL92" s="137">
        <v>0</v>
      </c>
      <c r="CM92" s="137">
        <v>0</v>
      </c>
      <c r="CN92" s="138"/>
      <c r="CO92" s="57" t="s">
        <v>205</v>
      </c>
      <c r="CP92" s="63">
        <v>2569</v>
      </c>
      <c r="CQ92" s="63">
        <v>860.84999999999991</v>
      </c>
      <c r="CR92" s="63">
        <v>119.02</v>
      </c>
      <c r="CS92" s="64">
        <v>0.41769742849999991</v>
      </c>
      <c r="CT92" s="65">
        <v>100</v>
      </c>
      <c r="CU92" s="65">
        <v>417697.42849999992</v>
      </c>
      <c r="CV92" s="65">
        <v>37.31617119591629</v>
      </c>
      <c r="CW92" s="65">
        <v>62.68382880408371</v>
      </c>
      <c r="CX92" s="66">
        <v>43.877736848456557</v>
      </c>
      <c r="CY92" s="66">
        <v>7.4632342391832518</v>
      </c>
      <c r="CZ92" s="66">
        <v>48.659028912360192</v>
      </c>
      <c r="DA92" s="125">
        <v>485.21511122727532</v>
      </c>
      <c r="DB92" s="125">
        <v>181.06370157402569</v>
      </c>
      <c r="DC92" s="125">
        <v>0</v>
      </c>
      <c r="DD92" s="125">
        <v>162.59144745036977</v>
      </c>
      <c r="DE92" s="116"/>
      <c r="DF92" s="116"/>
      <c r="DG92" s="116"/>
    </row>
    <row r="93" spans="1:111" s="115" customFormat="1" ht="21.75" customHeight="1" x14ac:dyDescent="0.25">
      <c r="A93" s="67" t="s">
        <v>206</v>
      </c>
      <c r="B93" s="125" t="s">
        <v>105</v>
      </c>
      <c r="C93" s="126">
        <v>154.92121992200001</v>
      </c>
      <c r="D93" s="127">
        <v>382</v>
      </c>
      <c r="E93" s="128" t="s">
        <v>145</v>
      </c>
      <c r="F93" s="129">
        <v>1</v>
      </c>
      <c r="G93" s="128" t="s">
        <v>207</v>
      </c>
      <c r="H93" s="127">
        <v>0</v>
      </c>
      <c r="I93" s="127">
        <v>0</v>
      </c>
      <c r="J93" s="127">
        <v>0</v>
      </c>
      <c r="K93" s="127">
        <v>382</v>
      </c>
      <c r="L93" s="368"/>
      <c r="M93" s="367">
        <v>0</v>
      </c>
      <c r="N93" s="367"/>
      <c r="O93" s="148"/>
      <c r="P93" s="148"/>
      <c r="Q93" s="59"/>
      <c r="R93" s="59"/>
      <c r="S93" s="144">
        <v>47156.219329250009</v>
      </c>
      <c r="T93" s="145">
        <v>0</v>
      </c>
      <c r="U93" s="145">
        <v>0</v>
      </c>
      <c r="V93" s="146">
        <v>3.2000000000000001E-2</v>
      </c>
      <c r="W93" s="146">
        <v>0.41499999999999998</v>
      </c>
      <c r="X93" s="146">
        <v>0.55300000000000005</v>
      </c>
      <c r="Y93" s="146">
        <v>2.9000000000000001E-2</v>
      </c>
      <c r="Z93" s="146">
        <v>0.82399999999999995</v>
      </c>
      <c r="AA93" s="146">
        <v>0.14699999999999999</v>
      </c>
      <c r="AB93" s="63">
        <v>0</v>
      </c>
      <c r="AC93" s="63">
        <v>0</v>
      </c>
      <c r="AD93" s="63">
        <v>0</v>
      </c>
      <c r="AE93" s="63">
        <v>0</v>
      </c>
      <c r="AF93" s="63">
        <v>0</v>
      </c>
      <c r="AG93" s="63">
        <v>0</v>
      </c>
      <c r="AH93" s="63">
        <v>0</v>
      </c>
      <c r="AI93" s="63">
        <v>0</v>
      </c>
      <c r="AJ93" s="63">
        <v>0</v>
      </c>
      <c r="AK93" s="63">
        <v>0</v>
      </c>
      <c r="AL93" s="63">
        <v>0</v>
      </c>
      <c r="AM93" s="63">
        <v>0</v>
      </c>
      <c r="AN93" s="63">
        <v>0</v>
      </c>
      <c r="AO93" s="63">
        <v>0</v>
      </c>
      <c r="AP93" s="63">
        <v>0</v>
      </c>
      <c r="AQ93" s="63">
        <v>0</v>
      </c>
      <c r="AR93" s="63">
        <v>0</v>
      </c>
      <c r="AS93" s="63">
        <v>0</v>
      </c>
      <c r="AT93" s="63">
        <v>0</v>
      </c>
      <c r="AU93" s="63">
        <v>0</v>
      </c>
      <c r="AV93" s="63">
        <v>0</v>
      </c>
      <c r="AW93" s="63">
        <v>0</v>
      </c>
      <c r="AX93" s="63">
        <v>0</v>
      </c>
      <c r="AY93" s="63">
        <v>0</v>
      </c>
      <c r="AZ93" s="63">
        <v>0</v>
      </c>
      <c r="BA93" s="63">
        <v>47156.219329250009</v>
      </c>
      <c r="BB93" s="63">
        <v>47156.219329250009</v>
      </c>
      <c r="BC93" s="63">
        <v>0</v>
      </c>
      <c r="BD93" s="63">
        <v>34857.5</v>
      </c>
      <c r="BE93" s="63">
        <v>82013.719329250016</v>
      </c>
      <c r="BF93" s="63">
        <v>0</v>
      </c>
      <c r="BG93" s="63">
        <v>47156.219329250009</v>
      </c>
      <c r="BH93" s="63">
        <v>47156.219329250009</v>
      </c>
      <c r="BI93" s="63">
        <v>0</v>
      </c>
      <c r="BJ93" s="63">
        <v>34857.5</v>
      </c>
      <c r="BK93" s="63">
        <v>82013.719329250016</v>
      </c>
      <c r="BL93" s="63">
        <v>0</v>
      </c>
      <c r="BM93" s="63">
        <v>0</v>
      </c>
      <c r="BN93" s="63">
        <v>0</v>
      </c>
      <c r="BO93" s="63">
        <v>0</v>
      </c>
      <c r="BP93" s="63">
        <v>47156.219329250009</v>
      </c>
      <c r="BQ93" s="63">
        <v>0</v>
      </c>
      <c r="BR93" s="63">
        <v>34857.5</v>
      </c>
      <c r="BS93" s="63">
        <v>82013.719329250016</v>
      </c>
      <c r="BT93" s="63">
        <v>47156.219329250009</v>
      </c>
      <c r="BU93" s="63">
        <v>0</v>
      </c>
      <c r="BV93" s="63">
        <v>34857.5</v>
      </c>
      <c r="BW93" s="63">
        <v>82013.719329250016</v>
      </c>
      <c r="BX93" s="135"/>
      <c r="BY93" s="136">
        <v>1</v>
      </c>
      <c r="BZ93" s="136">
        <v>1</v>
      </c>
      <c r="CA93" s="136">
        <v>1</v>
      </c>
      <c r="CB93" s="136">
        <v>1</v>
      </c>
      <c r="CC93" s="136">
        <v>0</v>
      </c>
      <c r="CD93" s="136">
        <v>0.42502035372962471</v>
      </c>
      <c r="CE93" s="136">
        <v>0.57497964627037523</v>
      </c>
      <c r="CF93" s="136">
        <v>0</v>
      </c>
      <c r="CG93" s="137">
        <v>0</v>
      </c>
      <c r="CH93" s="137">
        <v>0</v>
      </c>
      <c r="CI93" s="137">
        <v>0</v>
      </c>
      <c r="CJ93" s="137">
        <v>0</v>
      </c>
      <c r="CK93" s="137">
        <v>0</v>
      </c>
      <c r="CL93" s="137">
        <v>0</v>
      </c>
      <c r="CM93" s="137">
        <v>0</v>
      </c>
      <c r="CN93" s="138"/>
      <c r="CO93" s="57" t="s">
        <v>206</v>
      </c>
      <c r="CP93" s="63">
        <v>382</v>
      </c>
      <c r="CQ93" s="63">
        <v>382</v>
      </c>
      <c r="CR93" s="63">
        <v>154.92121992200001</v>
      </c>
      <c r="CS93" s="64">
        <v>8.2013719329250015E-2</v>
      </c>
      <c r="CT93" s="65">
        <v>100</v>
      </c>
      <c r="CU93" s="65">
        <v>82013.719329250016</v>
      </c>
      <c r="CV93" s="65">
        <v>0</v>
      </c>
      <c r="CW93" s="65">
        <v>100</v>
      </c>
      <c r="CX93" s="66">
        <v>57.497964627037526</v>
      </c>
      <c r="CY93" s="66">
        <v>0</v>
      </c>
      <c r="CZ93" s="66">
        <v>42.502035372962474</v>
      </c>
      <c r="DA93" s="125">
        <v>214.69560033835083</v>
      </c>
      <c r="DB93" s="125">
        <v>0</v>
      </c>
      <c r="DC93" s="125" t="s">
        <v>102</v>
      </c>
      <c r="DD93" s="125">
        <v>214.69560033835083</v>
      </c>
      <c r="DE93" s="116"/>
      <c r="DF93" s="116"/>
      <c r="DG93" s="116"/>
    </row>
    <row r="94" spans="1:111" s="115" customFormat="1" ht="21.75" customHeight="1" x14ac:dyDescent="0.25">
      <c r="A94" s="67" t="s">
        <v>208</v>
      </c>
      <c r="B94" s="125" t="s">
        <v>106</v>
      </c>
      <c r="C94" s="126">
        <v>115.665012245</v>
      </c>
      <c r="D94" s="127">
        <v>776</v>
      </c>
      <c r="E94" s="128" t="s">
        <v>145</v>
      </c>
      <c r="F94" s="129">
        <v>1</v>
      </c>
      <c r="G94" s="128" t="s">
        <v>135</v>
      </c>
      <c r="H94" s="127">
        <v>0</v>
      </c>
      <c r="I94" s="127">
        <v>0</v>
      </c>
      <c r="J94" s="127">
        <v>0</v>
      </c>
      <c r="K94" s="127">
        <v>776</v>
      </c>
      <c r="L94" s="368"/>
      <c r="M94" s="367">
        <v>0</v>
      </c>
      <c r="N94" s="367"/>
      <c r="O94" s="148"/>
      <c r="P94" s="148"/>
      <c r="Q94" s="59"/>
      <c r="R94" s="59"/>
      <c r="S94" s="144">
        <v>36563.784411379995</v>
      </c>
      <c r="T94" s="145">
        <v>0</v>
      </c>
      <c r="U94" s="145">
        <v>0</v>
      </c>
      <c r="V94" s="146">
        <v>3.2000000000000001E-2</v>
      </c>
      <c r="W94" s="146">
        <v>0.41499999999999998</v>
      </c>
      <c r="X94" s="146">
        <v>0.55300000000000005</v>
      </c>
      <c r="Y94" s="146">
        <v>2.9000000000000001E-2</v>
      </c>
      <c r="Z94" s="146">
        <v>0.82399999999999995</v>
      </c>
      <c r="AA94" s="146">
        <v>0.14699999999999999</v>
      </c>
      <c r="AB94" s="63">
        <v>0</v>
      </c>
      <c r="AC94" s="63">
        <v>0</v>
      </c>
      <c r="AD94" s="63">
        <v>0</v>
      </c>
      <c r="AE94" s="63">
        <v>0</v>
      </c>
      <c r="AF94" s="63">
        <v>0</v>
      </c>
      <c r="AG94" s="63">
        <v>0</v>
      </c>
      <c r="AH94" s="63">
        <v>0</v>
      </c>
      <c r="AI94" s="63">
        <v>0</v>
      </c>
      <c r="AJ94" s="63">
        <v>0</v>
      </c>
      <c r="AK94" s="63">
        <v>0</v>
      </c>
      <c r="AL94" s="63">
        <v>0</v>
      </c>
      <c r="AM94" s="63">
        <v>0</v>
      </c>
      <c r="AN94" s="63">
        <v>0</v>
      </c>
      <c r="AO94" s="63">
        <v>0</v>
      </c>
      <c r="AP94" s="63">
        <v>0</v>
      </c>
      <c r="AQ94" s="63">
        <v>0</v>
      </c>
      <c r="AR94" s="63">
        <v>0</v>
      </c>
      <c r="AS94" s="63">
        <v>0</v>
      </c>
      <c r="AT94" s="63">
        <v>0</v>
      </c>
      <c r="AU94" s="63">
        <v>0</v>
      </c>
      <c r="AV94" s="63">
        <v>0</v>
      </c>
      <c r="AW94" s="63">
        <v>0</v>
      </c>
      <c r="AX94" s="63">
        <v>0</v>
      </c>
      <c r="AY94" s="63">
        <v>0</v>
      </c>
      <c r="AZ94" s="63">
        <v>0</v>
      </c>
      <c r="BA94" s="63">
        <v>36563.784411379995</v>
      </c>
      <c r="BB94" s="63">
        <v>36563.784411379995</v>
      </c>
      <c r="BC94" s="63">
        <v>0</v>
      </c>
      <c r="BD94" s="63">
        <v>70810</v>
      </c>
      <c r="BE94" s="63">
        <v>107373.78441137999</v>
      </c>
      <c r="BF94" s="63">
        <v>0</v>
      </c>
      <c r="BG94" s="63">
        <v>36563.784411379995</v>
      </c>
      <c r="BH94" s="63">
        <v>36563.784411379995</v>
      </c>
      <c r="BI94" s="63">
        <v>0</v>
      </c>
      <c r="BJ94" s="63">
        <v>70810</v>
      </c>
      <c r="BK94" s="63">
        <v>107373.78441137999</v>
      </c>
      <c r="BL94" s="63">
        <v>0</v>
      </c>
      <c r="BM94" s="63">
        <v>0</v>
      </c>
      <c r="BN94" s="63">
        <v>0</v>
      </c>
      <c r="BO94" s="63">
        <v>0</v>
      </c>
      <c r="BP94" s="63">
        <v>36563.784411379995</v>
      </c>
      <c r="BQ94" s="63">
        <v>0</v>
      </c>
      <c r="BR94" s="63">
        <v>70810</v>
      </c>
      <c r="BS94" s="63">
        <v>107373.78441137999</v>
      </c>
      <c r="BT94" s="63">
        <v>36563.784411379995</v>
      </c>
      <c r="BU94" s="63">
        <v>0</v>
      </c>
      <c r="BV94" s="63">
        <v>70810</v>
      </c>
      <c r="BW94" s="63">
        <v>107373.78441137999</v>
      </c>
      <c r="BX94" s="135"/>
      <c r="BY94" s="136">
        <v>1</v>
      </c>
      <c r="BZ94" s="136">
        <v>1</v>
      </c>
      <c r="CA94" s="136">
        <v>1</v>
      </c>
      <c r="CB94" s="136">
        <v>1</v>
      </c>
      <c r="CC94" s="136">
        <v>0</v>
      </c>
      <c r="CD94" s="136">
        <v>0.65947195945619674</v>
      </c>
      <c r="CE94" s="136">
        <v>0.34052804054380326</v>
      </c>
      <c r="CF94" s="136">
        <v>0</v>
      </c>
      <c r="CG94" s="137">
        <v>0</v>
      </c>
      <c r="CH94" s="137">
        <v>0</v>
      </c>
      <c r="CI94" s="137">
        <v>0</v>
      </c>
      <c r="CJ94" s="137">
        <v>0</v>
      </c>
      <c r="CK94" s="137">
        <v>0</v>
      </c>
      <c r="CL94" s="137">
        <v>0</v>
      </c>
      <c r="CM94" s="137">
        <v>0</v>
      </c>
      <c r="CN94" s="138"/>
      <c r="CO94" s="57" t="s">
        <v>208</v>
      </c>
      <c r="CP94" s="63">
        <v>776</v>
      </c>
      <c r="CQ94" s="63">
        <v>776</v>
      </c>
      <c r="CR94" s="63">
        <v>115.665012245</v>
      </c>
      <c r="CS94" s="64">
        <v>0.10737378441138</v>
      </c>
      <c r="CT94" s="65">
        <v>100</v>
      </c>
      <c r="CU94" s="65">
        <v>107373.78441137999</v>
      </c>
      <c r="CV94" s="65">
        <v>0</v>
      </c>
      <c r="CW94" s="65">
        <v>100</v>
      </c>
      <c r="CX94" s="66">
        <v>34.052804054380324</v>
      </c>
      <c r="CY94" s="66">
        <v>0</v>
      </c>
      <c r="CZ94" s="66">
        <v>65.947195945619669</v>
      </c>
      <c r="DA94" s="125">
        <v>138.36827888064431</v>
      </c>
      <c r="DB94" s="125">
        <v>0</v>
      </c>
      <c r="DC94" s="125" t="s">
        <v>102</v>
      </c>
      <c r="DD94" s="125">
        <v>138.36827888064431</v>
      </c>
      <c r="DE94" s="116"/>
      <c r="DF94" s="116"/>
      <c r="DG94" s="116"/>
    </row>
    <row r="95" spans="1:111" s="115" customFormat="1" ht="21.75" customHeight="1" x14ac:dyDescent="0.25">
      <c r="A95" s="67" t="s">
        <v>209</v>
      </c>
      <c r="B95" s="125" t="s">
        <v>106</v>
      </c>
      <c r="C95" s="126">
        <v>67.978021060700001</v>
      </c>
      <c r="D95" s="127">
        <v>1136</v>
      </c>
      <c r="E95" s="128" t="s">
        <v>134</v>
      </c>
      <c r="F95" s="129">
        <v>1</v>
      </c>
      <c r="G95" s="128" t="s">
        <v>135</v>
      </c>
      <c r="H95" s="127">
        <v>36500</v>
      </c>
      <c r="I95" s="127">
        <v>29200</v>
      </c>
      <c r="J95" s="127">
        <v>400</v>
      </c>
      <c r="K95" s="127">
        <v>736</v>
      </c>
      <c r="L95" s="367">
        <v>0</v>
      </c>
      <c r="M95" s="367">
        <v>0</v>
      </c>
      <c r="N95" s="367">
        <v>0</v>
      </c>
      <c r="O95" s="148"/>
      <c r="P95" s="148"/>
      <c r="Q95" s="59"/>
      <c r="R95" s="59"/>
      <c r="S95" s="144">
        <v>21260.169600000001</v>
      </c>
      <c r="T95" s="145">
        <v>0</v>
      </c>
      <c r="U95" s="145">
        <v>50</v>
      </c>
      <c r="V95" s="146">
        <v>3.2000000000000001E-2</v>
      </c>
      <c r="W95" s="146">
        <v>0.41499999999999998</v>
      </c>
      <c r="X95" s="146">
        <v>0.55300000000000005</v>
      </c>
      <c r="Y95" s="146">
        <v>2.9000000000000001E-2</v>
      </c>
      <c r="Z95" s="146">
        <v>0.82399999999999995</v>
      </c>
      <c r="AA95" s="146">
        <v>0.14699999999999999</v>
      </c>
      <c r="AB95" s="63">
        <v>0</v>
      </c>
      <c r="AC95" s="63">
        <v>0</v>
      </c>
      <c r="AD95" s="63">
        <v>0</v>
      </c>
      <c r="AE95" s="63">
        <v>0</v>
      </c>
      <c r="AF95" s="63">
        <v>0</v>
      </c>
      <c r="AG95" s="63">
        <v>0</v>
      </c>
      <c r="AH95" s="63">
        <v>41.199999999999996</v>
      </c>
      <c r="AI95" s="63">
        <v>0</v>
      </c>
      <c r="AJ95" s="63">
        <v>41.199999999999996</v>
      </c>
      <c r="AK95" s="63">
        <v>0</v>
      </c>
      <c r="AL95" s="63">
        <v>0</v>
      </c>
      <c r="AM95" s="63">
        <v>41.199999999999996</v>
      </c>
      <c r="AN95" s="63">
        <v>41.199999999999996</v>
      </c>
      <c r="AO95" s="63">
        <v>0</v>
      </c>
      <c r="AP95" s="63">
        <v>41.199999999999996</v>
      </c>
      <c r="AQ95" s="63">
        <v>0</v>
      </c>
      <c r="AR95" s="63">
        <v>0</v>
      </c>
      <c r="AS95" s="63">
        <v>41.199999999999996</v>
      </c>
      <c r="AT95" s="63">
        <v>1.4500000000000002</v>
      </c>
      <c r="AU95" s="63">
        <v>0</v>
      </c>
      <c r="AV95" s="63">
        <v>1.4500000000000002</v>
      </c>
      <c r="AW95" s="63">
        <v>7298.55</v>
      </c>
      <c r="AX95" s="63">
        <v>29200</v>
      </c>
      <c r="AY95" s="63">
        <v>36500</v>
      </c>
      <c r="AZ95" s="63">
        <v>7.35</v>
      </c>
      <c r="BA95" s="63">
        <v>21260.169600000001</v>
      </c>
      <c r="BB95" s="63">
        <v>21267.5196</v>
      </c>
      <c r="BC95" s="63">
        <v>0</v>
      </c>
      <c r="BD95" s="63">
        <v>67160</v>
      </c>
      <c r="BE95" s="63">
        <v>88427.5196</v>
      </c>
      <c r="BF95" s="63">
        <v>8.8000000000000007</v>
      </c>
      <c r="BG95" s="63">
        <v>21260.169600000001</v>
      </c>
      <c r="BH95" s="63">
        <v>21268.9696</v>
      </c>
      <c r="BI95" s="63">
        <v>7298.55</v>
      </c>
      <c r="BJ95" s="63">
        <v>96360</v>
      </c>
      <c r="BK95" s="63">
        <v>124927.5196</v>
      </c>
      <c r="BL95" s="63">
        <v>1.4500000000000002</v>
      </c>
      <c r="BM95" s="63">
        <v>7298.55</v>
      </c>
      <c r="BN95" s="63">
        <v>29200</v>
      </c>
      <c r="BO95" s="63">
        <v>36500</v>
      </c>
      <c r="BP95" s="63">
        <v>21308.7196</v>
      </c>
      <c r="BQ95" s="63">
        <v>0</v>
      </c>
      <c r="BR95" s="63">
        <v>67160</v>
      </c>
      <c r="BS95" s="63">
        <v>88468.719599999997</v>
      </c>
      <c r="BT95" s="63">
        <v>21310.169600000001</v>
      </c>
      <c r="BU95" s="63">
        <v>7298.55</v>
      </c>
      <c r="BV95" s="63">
        <v>96360</v>
      </c>
      <c r="BW95" s="63">
        <v>124968.7196</v>
      </c>
      <c r="BX95" s="135"/>
      <c r="BY95" s="136">
        <v>1</v>
      </c>
      <c r="BZ95" s="136">
        <v>0.99967031749919599</v>
      </c>
      <c r="CA95" s="136">
        <v>1</v>
      </c>
      <c r="CB95" s="136">
        <v>0.99806665076940537</v>
      </c>
      <c r="CC95" s="136">
        <v>1</v>
      </c>
      <c r="CD95" s="136">
        <v>0.7713272488602263</v>
      </c>
      <c r="CE95" s="136">
        <v>0.17025047538044613</v>
      </c>
      <c r="CF95" s="136">
        <v>5.8422275759327576E-2</v>
      </c>
      <c r="CG95" s="137">
        <v>3.2968250080398517E-4</v>
      </c>
      <c r="CH95" s="137">
        <v>0</v>
      </c>
      <c r="CI95" s="137">
        <v>1.9333492305945792E-3</v>
      </c>
      <c r="CJ95" s="137">
        <v>0</v>
      </c>
      <c r="CK95" s="137">
        <v>0</v>
      </c>
      <c r="CL95" s="137">
        <v>1</v>
      </c>
      <c r="CM95" s="137">
        <v>0</v>
      </c>
      <c r="CN95" s="138"/>
      <c r="CO95" s="57" t="s">
        <v>209</v>
      </c>
      <c r="CP95" s="63">
        <v>1136</v>
      </c>
      <c r="CQ95" s="63">
        <v>736</v>
      </c>
      <c r="CR95" s="63">
        <v>67.978021060700001</v>
      </c>
      <c r="CS95" s="64">
        <v>0.1249687196</v>
      </c>
      <c r="CT95" s="65">
        <v>100</v>
      </c>
      <c r="CU95" s="65">
        <v>124968.7196</v>
      </c>
      <c r="CV95" s="65">
        <v>29.207308930450143</v>
      </c>
      <c r="CW95" s="65">
        <v>70.792691069549846</v>
      </c>
      <c r="CX95" s="66">
        <v>17.025047538044614</v>
      </c>
      <c r="CY95" s="66">
        <v>5.8422275759327578</v>
      </c>
      <c r="CZ95" s="66">
        <v>77.132724886022629</v>
      </c>
      <c r="DA95" s="125">
        <v>169.79445597826086</v>
      </c>
      <c r="DB95" s="125">
        <v>49.592391304347828</v>
      </c>
      <c r="DC95" s="125">
        <v>0</v>
      </c>
      <c r="DD95" s="125">
        <v>109.97140809859155</v>
      </c>
      <c r="DE95" s="116"/>
      <c r="DF95" s="116"/>
      <c r="DG95" s="116"/>
    </row>
    <row r="96" spans="1:111" s="115" customFormat="1" ht="21.75" customHeight="1" x14ac:dyDescent="0.25">
      <c r="A96" s="67" t="s">
        <v>210</v>
      </c>
      <c r="B96" s="125" t="s">
        <v>101</v>
      </c>
      <c r="C96" s="126">
        <v>11.79</v>
      </c>
      <c r="D96" s="127">
        <v>530</v>
      </c>
      <c r="E96" s="128" t="s">
        <v>145</v>
      </c>
      <c r="F96" s="129">
        <v>1</v>
      </c>
      <c r="G96" s="128" t="s">
        <v>135</v>
      </c>
      <c r="H96" s="127">
        <v>0</v>
      </c>
      <c r="I96" s="127">
        <v>0</v>
      </c>
      <c r="J96" s="127">
        <v>0</v>
      </c>
      <c r="K96" s="127">
        <v>530</v>
      </c>
      <c r="L96" s="368"/>
      <c r="M96" s="367">
        <v>0</v>
      </c>
      <c r="N96" s="367"/>
      <c r="O96" s="148"/>
      <c r="P96" s="148"/>
      <c r="Q96" s="59"/>
      <c r="R96" s="59"/>
      <c r="S96" s="144">
        <v>73213.174880000006</v>
      </c>
      <c r="T96" s="145">
        <v>0</v>
      </c>
      <c r="U96" s="145">
        <v>0</v>
      </c>
      <c r="V96" s="146">
        <v>3.2000000000000001E-2</v>
      </c>
      <c r="W96" s="146">
        <v>0.41499999999999998</v>
      </c>
      <c r="X96" s="146">
        <v>0.55300000000000005</v>
      </c>
      <c r="Y96" s="146">
        <v>2.9000000000000001E-2</v>
      </c>
      <c r="Z96" s="146">
        <v>0.82399999999999995</v>
      </c>
      <c r="AA96" s="146">
        <v>0.14699999999999999</v>
      </c>
      <c r="AB96" s="63">
        <v>0</v>
      </c>
      <c r="AC96" s="63">
        <v>0</v>
      </c>
      <c r="AD96" s="63">
        <v>0</v>
      </c>
      <c r="AE96" s="63">
        <v>0</v>
      </c>
      <c r="AF96" s="63">
        <v>0</v>
      </c>
      <c r="AG96" s="63">
        <v>0</v>
      </c>
      <c r="AH96" s="63">
        <v>0</v>
      </c>
      <c r="AI96" s="63">
        <v>0</v>
      </c>
      <c r="AJ96" s="63">
        <v>0</v>
      </c>
      <c r="AK96" s="63">
        <v>0</v>
      </c>
      <c r="AL96" s="63">
        <v>0</v>
      </c>
      <c r="AM96" s="63">
        <v>0</v>
      </c>
      <c r="AN96" s="63">
        <v>0</v>
      </c>
      <c r="AO96" s="63">
        <v>0</v>
      </c>
      <c r="AP96" s="63">
        <v>0</v>
      </c>
      <c r="AQ96" s="63">
        <v>0</v>
      </c>
      <c r="AR96" s="63">
        <v>0</v>
      </c>
      <c r="AS96" s="63">
        <v>0</v>
      </c>
      <c r="AT96" s="63">
        <v>0</v>
      </c>
      <c r="AU96" s="63">
        <v>0</v>
      </c>
      <c r="AV96" s="63">
        <v>0</v>
      </c>
      <c r="AW96" s="63">
        <v>0</v>
      </c>
      <c r="AX96" s="63">
        <v>0</v>
      </c>
      <c r="AY96" s="63">
        <v>0</v>
      </c>
      <c r="AZ96" s="63">
        <v>0</v>
      </c>
      <c r="BA96" s="63">
        <v>73213.174880000006</v>
      </c>
      <c r="BB96" s="63">
        <v>73213.174880000006</v>
      </c>
      <c r="BC96" s="63">
        <v>0</v>
      </c>
      <c r="BD96" s="63">
        <v>48362.5</v>
      </c>
      <c r="BE96" s="63">
        <v>121575.67488000001</v>
      </c>
      <c r="BF96" s="63">
        <v>0</v>
      </c>
      <c r="BG96" s="63">
        <v>73213.174880000006</v>
      </c>
      <c r="BH96" s="63">
        <v>73213.174880000006</v>
      </c>
      <c r="BI96" s="63">
        <v>0</v>
      </c>
      <c r="BJ96" s="63">
        <v>48362.5</v>
      </c>
      <c r="BK96" s="63">
        <v>121575.67488000001</v>
      </c>
      <c r="BL96" s="63">
        <v>0</v>
      </c>
      <c r="BM96" s="63">
        <v>0</v>
      </c>
      <c r="BN96" s="63">
        <v>0</v>
      </c>
      <c r="BO96" s="63">
        <v>0</v>
      </c>
      <c r="BP96" s="63">
        <v>73213.174880000006</v>
      </c>
      <c r="BQ96" s="63">
        <v>0</v>
      </c>
      <c r="BR96" s="63">
        <v>48362.5</v>
      </c>
      <c r="BS96" s="63">
        <v>121575.67488000001</v>
      </c>
      <c r="BT96" s="63">
        <v>73213.174880000006</v>
      </c>
      <c r="BU96" s="63">
        <v>0</v>
      </c>
      <c r="BV96" s="63">
        <v>48362.5</v>
      </c>
      <c r="BW96" s="63">
        <v>121575.67488000001</v>
      </c>
      <c r="BX96" s="135"/>
      <c r="BY96" s="136">
        <v>1</v>
      </c>
      <c r="BZ96" s="136">
        <v>1</v>
      </c>
      <c r="CA96" s="136">
        <v>1</v>
      </c>
      <c r="CB96" s="136">
        <v>1</v>
      </c>
      <c r="CC96" s="136">
        <v>0</v>
      </c>
      <c r="CD96" s="136">
        <v>0.39779750388172386</v>
      </c>
      <c r="CE96" s="136">
        <v>0.60220249611827614</v>
      </c>
      <c r="CF96" s="136">
        <v>0</v>
      </c>
      <c r="CG96" s="137">
        <v>0</v>
      </c>
      <c r="CH96" s="137">
        <v>0</v>
      </c>
      <c r="CI96" s="137">
        <v>0</v>
      </c>
      <c r="CJ96" s="137">
        <v>0</v>
      </c>
      <c r="CK96" s="137">
        <v>0</v>
      </c>
      <c r="CL96" s="137">
        <v>0</v>
      </c>
      <c r="CM96" s="137">
        <v>0</v>
      </c>
      <c r="CN96" s="138"/>
      <c r="CO96" s="57" t="s">
        <v>210</v>
      </c>
      <c r="CP96" s="63">
        <v>530</v>
      </c>
      <c r="CQ96" s="63">
        <v>530</v>
      </c>
      <c r="CR96" s="63">
        <v>11.79</v>
      </c>
      <c r="CS96" s="64">
        <v>0.12157567488000001</v>
      </c>
      <c r="CT96" s="65">
        <v>100</v>
      </c>
      <c r="CU96" s="65">
        <v>121575.67488000001</v>
      </c>
      <c r="CV96" s="65">
        <v>0</v>
      </c>
      <c r="CW96" s="65">
        <v>100</v>
      </c>
      <c r="CX96" s="66">
        <v>60.220249611827612</v>
      </c>
      <c r="CY96" s="66">
        <v>0</v>
      </c>
      <c r="CZ96" s="66">
        <v>39.779750388172388</v>
      </c>
      <c r="DA96" s="125">
        <v>229.38806581132076</v>
      </c>
      <c r="DB96" s="125">
        <v>0</v>
      </c>
      <c r="DC96" s="125" t="s">
        <v>102</v>
      </c>
      <c r="DD96" s="125">
        <v>229.38806581132076</v>
      </c>
      <c r="DE96" s="116"/>
      <c r="DF96" s="116"/>
      <c r="DG96" s="116"/>
    </row>
    <row r="97" spans="1:111" s="115" customFormat="1" ht="24.75" customHeight="1" x14ac:dyDescent="0.25">
      <c r="A97" s="67" t="s">
        <v>211</v>
      </c>
      <c r="B97" s="125" t="s">
        <v>109</v>
      </c>
      <c r="C97" s="126">
        <v>188.76887869000001</v>
      </c>
      <c r="D97" s="127">
        <v>998</v>
      </c>
      <c r="E97" s="128" t="s">
        <v>134</v>
      </c>
      <c r="F97" s="129">
        <v>1</v>
      </c>
      <c r="G97" s="128" t="s">
        <v>135</v>
      </c>
      <c r="H97" s="127">
        <v>51578.000000000007</v>
      </c>
      <c r="I97" s="127">
        <v>45333</v>
      </c>
      <c r="J97" s="127">
        <v>496.8</v>
      </c>
      <c r="K97" s="127">
        <v>501.2</v>
      </c>
      <c r="L97" s="367">
        <v>0</v>
      </c>
      <c r="M97" s="367">
        <v>0</v>
      </c>
      <c r="N97" s="367">
        <v>0</v>
      </c>
      <c r="O97" s="59"/>
      <c r="P97" s="59"/>
      <c r="Q97" s="142">
        <v>2190</v>
      </c>
      <c r="R97" s="143" t="s">
        <v>140</v>
      </c>
      <c r="S97" s="144">
        <v>7306.77</v>
      </c>
      <c r="T97" s="145">
        <v>0</v>
      </c>
      <c r="U97" s="145">
        <v>0</v>
      </c>
      <c r="V97" s="146">
        <v>3.2000000000000001E-2</v>
      </c>
      <c r="W97" s="146">
        <v>0.41499999999999998</v>
      </c>
      <c r="X97" s="146">
        <v>0.55300000000000005</v>
      </c>
      <c r="Y97" s="146">
        <v>2.9000000000000001E-2</v>
      </c>
      <c r="Z97" s="146">
        <v>0.82399999999999995</v>
      </c>
      <c r="AA97" s="146">
        <v>0.14699999999999999</v>
      </c>
      <c r="AB97" s="63">
        <v>0</v>
      </c>
      <c r="AC97" s="63">
        <v>0</v>
      </c>
      <c r="AD97" s="63">
        <v>0</v>
      </c>
      <c r="AE97" s="63">
        <v>0</v>
      </c>
      <c r="AF97" s="63">
        <v>0</v>
      </c>
      <c r="AG97" s="63">
        <v>0</v>
      </c>
      <c r="AH97" s="63">
        <v>0</v>
      </c>
      <c r="AI97" s="63">
        <v>0</v>
      </c>
      <c r="AJ97" s="63">
        <v>0</v>
      </c>
      <c r="AK97" s="63">
        <v>0</v>
      </c>
      <c r="AL97" s="63">
        <v>0</v>
      </c>
      <c r="AM97" s="63">
        <v>0</v>
      </c>
      <c r="AN97" s="63">
        <v>0</v>
      </c>
      <c r="AO97" s="63">
        <v>0</v>
      </c>
      <c r="AP97" s="63">
        <v>0</v>
      </c>
      <c r="AQ97" s="63">
        <v>0</v>
      </c>
      <c r="AR97" s="63">
        <v>0</v>
      </c>
      <c r="AS97" s="63">
        <v>0</v>
      </c>
      <c r="AT97" s="63">
        <v>0</v>
      </c>
      <c r="AU97" s="63">
        <v>2190</v>
      </c>
      <c r="AV97" s="63">
        <v>2190</v>
      </c>
      <c r="AW97" s="63">
        <v>4055.0000000000073</v>
      </c>
      <c r="AX97" s="63">
        <v>45333</v>
      </c>
      <c r="AY97" s="63">
        <v>51578.000000000007</v>
      </c>
      <c r="AZ97" s="63">
        <v>0</v>
      </c>
      <c r="BA97" s="63">
        <v>5116.7700000000004</v>
      </c>
      <c r="BB97" s="63">
        <v>5116.7700000000004</v>
      </c>
      <c r="BC97" s="63">
        <v>0</v>
      </c>
      <c r="BD97" s="63">
        <v>45734.5</v>
      </c>
      <c r="BE97" s="63">
        <v>50851.270000000004</v>
      </c>
      <c r="BF97" s="63">
        <v>0</v>
      </c>
      <c r="BG97" s="63">
        <v>7306.77</v>
      </c>
      <c r="BH97" s="63">
        <v>7306.77</v>
      </c>
      <c r="BI97" s="63">
        <v>4055.0000000000073</v>
      </c>
      <c r="BJ97" s="63">
        <v>91067.5</v>
      </c>
      <c r="BK97" s="63">
        <v>102429.27000000002</v>
      </c>
      <c r="BL97" s="63">
        <v>2190</v>
      </c>
      <c r="BM97" s="63">
        <v>4055.0000000000073</v>
      </c>
      <c r="BN97" s="63">
        <v>45333</v>
      </c>
      <c r="BO97" s="63">
        <v>51578.000000000007</v>
      </c>
      <c r="BP97" s="63">
        <v>5116.7700000000004</v>
      </c>
      <c r="BQ97" s="63">
        <v>0</v>
      </c>
      <c r="BR97" s="63">
        <v>45734.5</v>
      </c>
      <c r="BS97" s="63">
        <v>50851.270000000004</v>
      </c>
      <c r="BT97" s="63">
        <v>7306.77</v>
      </c>
      <c r="BU97" s="63">
        <v>4055.0000000000073</v>
      </c>
      <c r="BV97" s="63">
        <v>91067.5</v>
      </c>
      <c r="BW97" s="63">
        <v>102429.27000000002</v>
      </c>
      <c r="BX97" s="135"/>
      <c r="BY97" s="136">
        <v>1</v>
      </c>
      <c r="BZ97" s="136">
        <v>1</v>
      </c>
      <c r="CA97" s="136">
        <v>1</v>
      </c>
      <c r="CB97" s="136">
        <v>1</v>
      </c>
      <c r="CC97" s="136">
        <v>1</v>
      </c>
      <c r="CD97" s="136">
        <v>0.88907692107929681</v>
      </c>
      <c r="CE97" s="136">
        <v>7.1334785457320929E-2</v>
      </c>
      <c r="CF97" s="136">
        <v>3.9588293463382163E-2</v>
      </c>
      <c r="CG97" s="137">
        <v>0</v>
      </c>
      <c r="CH97" s="137">
        <v>0</v>
      </c>
      <c r="CI97" s="137">
        <v>0</v>
      </c>
      <c r="CJ97" s="137">
        <v>0</v>
      </c>
      <c r="CK97" s="137">
        <v>0</v>
      </c>
      <c r="CL97" s="137">
        <v>0</v>
      </c>
      <c r="CM97" s="137">
        <v>0</v>
      </c>
      <c r="CN97" s="138"/>
      <c r="CO97" s="57" t="s">
        <v>211</v>
      </c>
      <c r="CP97" s="63">
        <v>998</v>
      </c>
      <c r="CQ97" s="63">
        <v>501.2</v>
      </c>
      <c r="CR97" s="63">
        <v>188.76887869000001</v>
      </c>
      <c r="CS97" s="64">
        <v>0.10242927000000002</v>
      </c>
      <c r="CT97" s="65">
        <v>100</v>
      </c>
      <c r="CU97" s="65">
        <v>102429.27000000002</v>
      </c>
      <c r="CV97" s="65">
        <v>50.354747231919148</v>
      </c>
      <c r="CW97" s="65">
        <v>49.645252768080837</v>
      </c>
      <c r="CX97" s="66">
        <v>7.1334785457320926</v>
      </c>
      <c r="CY97" s="66">
        <v>3.9588293463382165</v>
      </c>
      <c r="CZ97" s="66">
        <v>88.907692107929677</v>
      </c>
      <c r="DA97" s="125">
        <v>204.36805666400642</v>
      </c>
      <c r="DB97" s="125">
        <v>102.90901835594575</v>
      </c>
      <c r="DC97" s="125">
        <v>0</v>
      </c>
      <c r="DD97" s="125">
        <v>102.63453907815634</v>
      </c>
      <c r="DE97" s="116"/>
      <c r="DF97" s="116"/>
      <c r="DG97" s="116"/>
    </row>
    <row r="98" spans="1:111" s="115" customFormat="1" ht="21.75" customHeight="1" x14ac:dyDescent="0.25">
      <c r="A98" s="67" t="s">
        <v>212</v>
      </c>
      <c r="B98" s="125" t="s">
        <v>108</v>
      </c>
      <c r="C98" s="126">
        <v>65.751501427799994</v>
      </c>
      <c r="D98" s="127">
        <v>1614</v>
      </c>
      <c r="E98" s="128" t="s">
        <v>134</v>
      </c>
      <c r="F98" s="129">
        <v>1</v>
      </c>
      <c r="G98" s="128" t="s">
        <v>135</v>
      </c>
      <c r="H98" s="127">
        <v>86225</v>
      </c>
      <c r="I98" s="127">
        <v>65334.087500000001</v>
      </c>
      <c r="J98" s="127">
        <v>715.99</v>
      </c>
      <c r="K98" s="127">
        <v>898.01</v>
      </c>
      <c r="L98" s="367">
        <v>0</v>
      </c>
      <c r="M98" s="367">
        <v>2363520</v>
      </c>
      <c r="N98" s="367">
        <v>2363520</v>
      </c>
      <c r="O98" s="142">
        <v>67160</v>
      </c>
      <c r="P98" s="143" t="s">
        <v>140</v>
      </c>
      <c r="Q98" s="148"/>
      <c r="R98" s="148"/>
      <c r="S98" s="144">
        <v>235080.24179622685</v>
      </c>
      <c r="T98" s="145">
        <v>0</v>
      </c>
      <c r="U98" s="145">
        <v>0</v>
      </c>
      <c r="V98" s="146">
        <v>3.2000000000000001E-2</v>
      </c>
      <c r="W98" s="146">
        <v>0.41499999999999998</v>
      </c>
      <c r="X98" s="146">
        <v>0.55300000000000005</v>
      </c>
      <c r="Y98" s="146">
        <v>2.9000000000000001E-2</v>
      </c>
      <c r="Z98" s="146">
        <v>0.82399999999999995</v>
      </c>
      <c r="AA98" s="146">
        <v>0.14699999999999999</v>
      </c>
      <c r="AB98" s="63">
        <v>0</v>
      </c>
      <c r="AC98" s="63">
        <v>0</v>
      </c>
      <c r="AD98" s="63">
        <v>0</v>
      </c>
      <c r="AE98" s="63">
        <v>0</v>
      </c>
      <c r="AF98" s="63">
        <v>0</v>
      </c>
      <c r="AG98" s="63">
        <v>0</v>
      </c>
      <c r="AH98" s="63">
        <v>0</v>
      </c>
      <c r="AI98" s="63">
        <v>0</v>
      </c>
      <c r="AJ98" s="63">
        <v>0</v>
      </c>
      <c r="AK98" s="63">
        <v>2363520</v>
      </c>
      <c r="AL98" s="63">
        <v>0</v>
      </c>
      <c r="AM98" s="63">
        <v>2363520</v>
      </c>
      <c r="AN98" s="63">
        <v>0</v>
      </c>
      <c r="AO98" s="63">
        <v>0</v>
      </c>
      <c r="AP98" s="63">
        <v>0</v>
      </c>
      <c r="AQ98" s="63">
        <v>2363520</v>
      </c>
      <c r="AR98" s="63">
        <v>0</v>
      </c>
      <c r="AS98" s="63">
        <v>2363520</v>
      </c>
      <c r="AT98" s="63">
        <v>0</v>
      </c>
      <c r="AU98" s="63">
        <v>0</v>
      </c>
      <c r="AV98" s="63">
        <v>0</v>
      </c>
      <c r="AW98" s="63">
        <v>20890.912499999999</v>
      </c>
      <c r="AX98" s="63">
        <v>65334.087500000001</v>
      </c>
      <c r="AY98" s="63">
        <v>86225</v>
      </c>
      <c r="AZ98" s="63">
        <v>0</v>
      </c>
      <c r="BA98" s="63">
        <v>235080.24179622685</v>
      </c>
      <c r="BB98" s="63">
        <v>235080.24179622685</v>
      </c>
      <c r="BC98" s="63">
        <v>0</v>
      </c>
      <c r="BD98" s="63">
        <v>81943.412500000006</v>
      </c>
      <c r="BE98" s="63">
        <v>317023.65429622686</v>
      </c>
      <c r="BF98" s="63">
        <v>0</v>
      </c>
      <c r="BG98" s="63">
        <v>235080.24179622685</v>
      </c>
      <c r="BH98" s="63">
        <v>235080.24179622685</v>
      </c>
      <c r="BI98" s="63">
        <v>20890.912499999999</v>
      </c>
      <c r="BJ98" s="63">
        <v>147277.5</v>
      </c>
      <c r="BK98" s="63">
        <v>403248.65429622686</v>
      </c>
      <c r="BL98" s="63">
        <v>0</v>
      </c>
      <c r="BM98" s="63">
        <v>20890.912499999999</v>
      </c>
      <c r="BN98" s="63">
        <v>65334.087500000001</v>
      </c>
      <c r="BO98" s="63">
        <v>86225</v>
      </c>
      <c r="BP98" s="63">
        <v>235080.24179622685</v>
      </c>
      <c r="BQ98" s="63">
        <v>2363520</v>
      </c>
      <c r="BR98" s="63">
        <v>81943.412500000006</v>
      </c>
      <c r="BS98" s="63">
        <v>2680543.6542962268</v>
      </c>
      <c r="BT98" s="63">
        <v>235080.24179622685</v>
      </c>
      <c r="BU98" s="63">
        <v>2384410.9125000001</v>
      </c>
      <c r="BV98" s="63">
        <v>147277.5</v>
      </c>
      <c r="BW98" s="63">
        <v>2766768.6542962268</v>
      </c>
      <c r="BX98" s="135"/>
      <c r="BY98" s="136">
        <v>1</v>
      </c>
      <c r="BZ98" s="136">
        <v>0.14574715297213739</v>
      </c>
      <c r="CA98" s="136">
        <v>1</v>
      </c>
      <c r="CB98" s="136">
        <v>1</v>
      </c>
      <c r="CC98" s="136">
        <v>8.7614565050351811E-3</v>
      </c>
      <c r="CD98" s="136">
        <v>0.36522750524000458</v>
      </c>
      <c r="CE98" s="136">
        <v>0.58296596725537164</v>
      </c>
      <c r="CF98" s="136">
        <v>5.1806527504623771E-2</v>
      </c>
      <c r="CG98" s="137">
        <v>0.85425284702786264</v>
      </c>
      <c r="CH98" s="137">
        <v>0</v>
      </c>
      <c r="CI98" s="137">
        <v>0</v>
      </c>
      <c r="CJ98" s="137">
        <v>0.99123854349496476</v>
      </c>
      <c r="CK98" s="137">
        <v>0</v>
      </c>
      <c r="CL98" s="137">
        <v>0</v>
      </c>
      <c r="CM98" s="137">
        <v>1</v>
      </c>
      <c r="CN98" s="138"/>
      <c r="CO98" s="57" t="s">
        <v>212</v>
      </c>
      <c r="CP98" s="63">
        <v>1614</v>
      </c>
      <c r="CQ98" s="63">
        <v>898.01</v>
      </c>
      <c r="CR98" s="63">
        <v>65.751501427799994</v>
      </c>
      <c r="CS98" s="64">
        <v>2.7667686542962269</v>
      </c>
      <c r="CT98" s="65">
        <v>100</v>
      </c>
      <c r="CU98" s="65">
        <v>2766768.6542962268</v>
      </c>
      <c r="CV98" s="65">
        <v>3.1164513833171483</v>
      </c>
      <c r="CW98" s="65">
        <v>96.883548616682859</v>
      </c>
      <c r="CX98" s="66">
        <v>58.296596725537164</v>
      </c>
      <c r="CY98" s="66">
        <v>5.1806527504623769</v>
      </c>
      <c r="CZ98" s="66">
        <v>36.522750524000458</v>
      </c>
      <c r="DA98" s="125">
        <v>3080.9998266124285</v>
      </c>
      <c r="DB98" s="125">
        <v>96.017861716461951</v>
      </c>
      <c r="DC98" s="125">
        <v>0</v>
      </c>
      <c r="DD98" s="125">
        <v>249.84427155900053</v>
      </c>
      <c r="DE98" s="116"/>
      <c r="DF98" s="116"/>
      <c r="DG98" s="116"/>
    </row>
    <row r="99" spans="1:111" s="115" customFormat="1" ht="21.75" customHeight="1" x14ac:dyDescent="0.25">
      <c r="A99" s="67" t="s">
        <v>213</v>
      </c>
      <c r="B99" s="125" t="s">
        <v>105</v>
      </c>
      <c r="C99" s="126">
        <v>76.574233047600003</v>
      </c>
      <c r="D99" s="127">
        <v>277</v>
      </c>
      <c r="E99" s="128" t="s">
        <v>134</v>
      </c>
      <c r="F99" s="129">
        <v>1</v>
      </c>
      <c r="G99" s="128" t="s">
        <v>214</v>
      </c>
      <c r="H99" s="127">
        <v>13362.268656716418</v>
      </c>
      <c r="I99" s="127">
        <v>10265.625</v>
      </c>
      <c r="J99" s="127">
        <v>112.5</v>
      </c>
      <c r="K99" s="127">
        <v>164.5</v>
      </c>
      <c r="L99" s="367">
        <v>0</v>
      </c>
      <c r="M99" s="367">
        <v>0</v>
      </c>
      <c r="N99" s="367">
        <v>0</v>
      </c>
      <c r="O99" s="148"/>
      <c r="P99" s="148"/>
      <c r="Q99" s="59"/>
      <c r="R99" s="59"/>
      <c r="S99" s="144">
        <v>67444.225025500011</v>
      </c>
      <c r="T99" s="145">
        <v>80</v>
      </c>
      <c r="U99" s="145">
        <v>0</v>
      </c>
      <c r="V99" s="146">
        <v>3.2000000000000001E-2</v>
      </c>
      <c r="W99" s="146">
        <v>0.41499999999999998</v>
      </c>
      <c r="X99" s="146">
        <v>0.55300000000000005</v>
      </c>
      <c r="Y99" s="146">
        <v>2.9000000000000001E-2</v>
      </c>
      <c r="Z99" s="146">
        <v>0.82399999999999995</v>
      </c>
      <c r="AA99" s="146">
        <v>0.14699999999999999</v>
      </c>
      <c r="AB99" s="63">
        <v>0</v>
      </c>
      <c r="AC99" s="63">
        <v>0</v>
      </c>
      <c r="AD99" s="63">
        <v>0</v>
      </c>
      <c r="AE99" s="63">
        <v>0</v>
      </c>
      <c r="AF99" s="63">
        <v>0</v>
      </c>
      <c r="AG99" s="63">
        <v>0</v>
      </c>
      <c r="AH99" s="63">
        <v>33.199999999999996</v>
      </c>
      <c r="AI99" s="63">
        <v>0</v>
      </c>
      <c r="AJ99" s="63">
        <v>33.199999999999996</v>
      </c>
      <c r="AK99" s="63">
        <v>0</v>
      </c>
      <c r="AL99" s="63">
        <v>0</v>
      </c>
      <c r="AM99" s="63">
        <v>33.199999999999996</v>
      </c>
      <c r="AN99" s="63">
        <v>33.199999999999996</v>
      </c>
      <c r="AO99" s="63">
        <v>0</v>
      </c>
      <c r="AP99" s="63">
        <v>33.199999999999996</v>
      </c>
      <c r="AQ99" s="63">
        <v>0</v>
      </c>
      <c r="AR99" s="63">
        <v>0</v>
      </c>
      <c r="AS99" s="63">
        <v>33.199999999999996</v>
      </c>
      <c r="AT99" s="63">
        <v>2.56</v>
      </c>
      <c r="AU99" s="63">
        <v>0</v>
      </c>
      <c r="AV99" s="63">
        <v>2.56</v>
      </c>
      <c r="AW99" s="63">
        <v>3094.0836567164183</v>
      </c>
      <c r="AX99" s="63">
        <v>10265.625</v>
      </c>
      <c r="AY99" s="63">
        <v>13362.268656716418</v>
      </c>
      <c r="AZ99" s="63">
        <v>44.24</v>
      </c>
      <c r="BA99" s="63">
        <v>67444.225025500011</v>
      </c>
      <c r="BB99" s="63">
        <v>67488.465025500016</v>
      </c>
      <c r="BC99" s="63">
        <v>0</v>
      </c>
      <c r="BD99" s="63">
        <v>15010.625</v>
      </c>
      <c r="BE99" s="63">
        <v>82499.090025500016</v>
      </c>
      <c r="BF99" s="63">
        <v>46.800000000000004</v>
      </c>
      <c r="BG99" s="63">
        <v>67444.225025500011</v>
      </c>
      <c r="BH99" s="63">
        <v>67491.025025500014</v>
      </c>
      <c r="BI99" s="63">
        <v>3094.0836567164183</v>
      </c>
      <c r="BJ99" s="63">
        <v>25276.25</v>
      </c>
      <c r="BK99" s="63">
        <v>95861.358682216436</v>
      </c>
      <c r="BL99" s="63">
        <v>2.56</v>
      </c>
      <c r="BM99" s="63">
        <v>3094.0836567164183</v>
      </c>
      <c r="BN99" s="63">
        <v>10265.625</v>
      </c>
      <c r="BO99" s="63">
        <v>13362.268656716418</v>
      </c>
      <c r="BP99" s="63">
        <v>67521.665025500013</v>
      </c>
      <c r="BQ99" s="63">
        <v>0</v>
      </c>
      <c r="BR99" s="63">
        <v>15010.625</v>
      </c>
      <c r="BS99" s="63">
        <v>82532.290025500013</v>
      </c>
      <c r="BT99" s="63">
        <v>67524.225025500011</v>
      </c>
      <c r="BU99" s="63">
        <v>3094.0836567164183</v>
      </c>
      <c r="BV99" s="63">
        <v>25276.25</v>
      </c>
      <c r="BW99" s="63">
        <v>95894.558682216433</v>
      </c>
      <c r="BX99" s="135"/>
      <c r="BY99" s="136">
        <v>1</v>
      </c>
      <c r="BZ99" s="136">
        <v>0.99965378640398128</v>
      </c>
      <c r="CA99" s="136">
        <v>1</v>
      </c>
      <c r="CB99" s="136">
        <v>0.99950832460517003</v>
      </c>
      <c r="CC99" s="136">
        <v>1</v>
      </c>
      <c r="CD99" s="136">
        <v>0.26367506519276035</v>
      </c>
      <c r="CE99" s="136">
        <v>0.70404828340932435</v>
      </c>
      <c r="CF99" s="136">
        <v>3.2276651397915274E-2</v>
      </c>
      <c r="CG99" s="137">
        <v>3.4621359601873751E-4</v>
      </c>
      <c r="CH99" s="137">
        <v>0</v>
      </c>
      <c r="CI99" s="137">
        <v>4.9167539482996311E-4</v>
      </c>
      <c r="CJ99" s="137">
        <v>0</v>
      </c>
      <c r="CK99" s="137">
        <v>0</v>
      </c>
      <c r="CL99" s="137">
        <v>1</v>
      </c>
      <c r="CM99" s="137">
        <v>0</v>
      </c>
      <c r="CN99" s="138"/>
      <c r="CO99" s="57" t="s">
        <v>213</v>
      </c>
      <c r="CP99" s="63">
        <v>277</v>
      </c>
      <c r="CQ99" s="63">
        <v>164.5</v>
      </c>
      <c r="CR99" s="63">
        <v>76.574233047600003</v>
      </c>
      <c r="CS99" s="64">
        <v>9.5894558682216427E-2</v>
      </c>
      <c r="CT99" s="65">
        <v>100</v>
      </c>
      <c r="CU99" s="65">
        <v>95894.558682216433</v>
      </c>
      <c r="CV99" s="65">
        <v>13.934334586175472</v>
      </c>
      <c r="CW99" s="65">
        <v>86.065665413824519</v>
      </c>
      <c r="CX99" s="66">
        <v>70.40482834093244</v>
      </c>
      <c r="CY99" s="66">
        <v>3.2276651397915272</v>
      </c>
      <c r="CZ99" s="66">
        <v>26.367506519276034</v>
      </c>
      <c r="DA99" s="125">
        <v>582.94564548459834</v>
      </c>
      <c r="DB99" s="125">
        <v>81.229596697364244</v>
      </c>
      <c r="DC99" s="125">
        <v>0</v>
      </c>
      <c r="DD99" s="125">
        <v>346.06988693940951</v>
      </c>
      <c r="DE99" s="116"/>
      <c r="DF99" s="116"/>
      <c r="DG99" s="116"/>
    </row>
    <row r="100" spans="1:111" s="115" customFormat="1" ht="21.75" customHeight="1" x14ac:dyDescent="0.25">
      <c r="A100" s="67" t="s">
        <v>215</v>
      </c>
      <c r="B100" s="125" t="s">
        <v>109</v>
      </c>
      <c r="C100" s="126">
        <v>96.480904084200006</v>
      </c>
      <c r="D100" s="127">
        <v>1632</v>
      </c>
      <c r="E100" s="128" t="s">
        <v>138</v>
      </c>
      <c r="F100" s="129">
        <v>0</v>
      </c>
      <c r="G100" s="128" t="s">
        <v>135</v>
      </c>
      <c r="H100" s="127">
        <v>92486.4375</v>
      </c>
      <c r="I100" s="127">
        <v>73989.150000000009</v>
      </c>
      <c r="J100" s="147">
        <v>1013.55</v>
      </c>
      <c r="K100" s="147">
        <v>618.45000000000005</v>
      </c>
      <c r="L100" s="367">
        <v>0</v>
      </c>
      <c r="M100" s="367">
        <v>0</v>
      </c>
      <c r="N100" s="367">
        <v>0</v>
      </c>
      <c r="O100" s="148"/>
      <c r="P100" s="148"/>
      <c r="Q100" s="59"/>
      <c r="R100" s="59"/>
      <c r="S100" s="144">
        <v>303721.18700224976</v>
      </c>
      <c r="T100" s="145">
        <v>0</v>
      </c>
      <c r="U100" s="145">
        <v>0</v>
      </c>
      <c r="V100" s="146">
        <v>3.2000000000000001E-2</v>
      </c>
      <c r="W100" s="146">
        <v>0.41499999999999998</v>
      </c>
      <c r="X100" s="146">
        <v>0.55300000000000005</v>
      </c>
      <c r="Y100" s="146">
        <v>2.9000000000000001E-2</v>
      </c>
      <c r="Z100" s="146">
        <v>0.82399999999999995</v>
      </c>
      <c r="AA100" s="146">
        <v>0.14699999999999999</v>
      </c>
      <c r="AB100" s="63">
        <v>0</v>
      </c>
      <c r="AC100" s="63">
        <v>0</v>
      </c>
      <c r="AD100" s="63">
        <v>0</v>
      </c>
      <c r="AE100" s="63">
        <v>18497.287499999991</v>
      </c>
      <c r="AF100" s="63">
        <v>73989.150000000009</v>
      </c>
      <c r="AG100" s="63">
        <v>92486.4375</v>
      </c>
      <c r="AH100" s="63">
        <v>0</v>
      </c>
      <c r="AI100" s="63">
        <v>0</v>
      </c>
      <c r="AJ100" s="63">
        <v>0</v>
      </c>
      <c r="AK100" s="63">
        <v>0</v>
      </c>
      <c r="AL100" s="63">
        <v>0</v>
      </c>
      <c r="AM100" s="63">
        <v>0</v>
      </c>
      <c r="AN100" s="63">
        <v>0</v>
      </c>
      <c r="AO100" s="63">
        <v>0</v>
      </c>
      <c r="AP100" s="63">
        <v>0</v>
      </c>
      <c r="AQ100" s="63">
        <v>18497.287499999991</v>
      </c>
      <c r="AR100" s="63">
        <v>73989.150000000009</v>
      </c>
      <c r="AS100" s="63">
        <v>92486.4375</v>
      </c>
      <c r="AT100" s="63">
        <v>0</v>
      </c>
      <c r="AU100" s="63">
        <v>0</v>
      </c>
      <c r="AV100" s="63">
        <v>0</v>
      </c>
      <c r="AW100" s="63">
        <v>0</v>
      </c>
      <c r="AX100" s="63">
        <v>0</v>
      </c>
      <c r="AY100" s="63">
        <v>0</v>
      </c>
      <c r="AZ100" s="63">
        <v>0</v>
      </c>
      <c r="BA100" s="63">
        <v>303721.18700224976</v>
      </c>
      <c r="BB100" s="63">
        <v>303721.18700224976</v>
      </c>
      <c r="BC100" s="63">
        <v>0</v>
      </c>
      <c r="BD100" s="63">
        <v>56433.562500000007</v>
      </c>
      <c r="BE100" s="63">
        <v>360154.74950224976</v>
      </c>
      <c r="BF100" s="63">
        <v>0</v>
      </c>
      <c r="BG100" s="63">
        <v>303721.18700224976</v>
      </c>
      <c r="BH100" s="63">
        <v>303721.18700224976</v>
      </c>
      <c r="BI100" s="63">
        <v>0</v>
      </c>
      <c r="BJ100" s="63">
        <v>56433.562500000007</v>
      </c>
      <c r="BK100" s="63">
        <v>360154.74950224976</v>
      </c>
      <c r="BL100" s="63">
        <v>0</v>
      </c>
      <c r="BM100" s="63">
        <v>18497.287499999991</v>
      </c>
      <c r="BN100" s="63">
        <v>73989.150000000009</v>
      </c>
      <c r="BO100" s="63">
        <v>92486.4375</v>
      </c>
      <c r="BP100" s="63">
        <v>303721.18700224976</v>
      </c>
      <c r="BQ100" s="63">
        <v>0</v>
      </c>
      <c r="BR100" s="63">
        <v>56433.562500000007</v>
      </c>
      <c r="BS100" s="63">
        <v>360154.74950224976</v>
      </c>
      <c r="BT100" s="63">
        <v>303721.18700224976</v>
      </c>
      <c r="BU100" s="63">
        <v>18497.287499999991</v>
      </c>
      <c r="BV100" s="63">
        <v>130422.71250000002</v>
      </c>
      <c r="BW100" s="63">
        <v>452641.18700224976</v>
      </c>
      <c r="BX100" s="135"/>
      <c r="BY100" s="136">
        <v>0.43269735323132458</v>
      </c>
      <c r="BZ100" s="136">
        <v>0.79567383579802187</v>
      </c>
      <c r="CA100" s="136">
        <v>0.43269735323132463</v>
      </c>
      <c r="CB100" s="136">
        <v>1</v>
      </c>
      <c r="CC100" s="136">
        <v>0</v>
      </c>
      <c r="CD100" s="136">
        <v>0.15669254002062658</v>
      </c>
      <c r="CE100" s="136">
        <v>0.8433074599793734</v>
      </c>
      <c r="CF100" s="136">
        <v>0</v>
      </c>
      <c r="CG100" s="137">
        <v>0.20432616420197819</v>
      </c>
      <c r="CH100" s="137">
        <v>0.56730264676867537</v>
      </c>
      <c r="CI100" s="137">
        <v>0</v>
      </c>
      <c r="CJ100" s="137">
        <v>1</v>
      </c>
      <c r="CK100" s="137">
        <v>0.8</v>
      </c>
      <c r="CL100" s="137">
        <v>0</v>
      </c>
      <c r="CM100" s="137">
        <v>0.1999999999999999</v>
      </c>
      <c r="CN100" s="138"/>
      <c r="CO100" s="57" t="s">
        <v>215</v>
      </c>
      <c r="CP100" s="63">
        <v>1632</v>
      </c>
      <c r="CQ100" s="63">
        <v>618.45000000000005</v>
      </c>
      <c r="CR100" s="63">
        <v>96.480904084200006</v>
      </c>
      <c r="CS100" s="64">
        <v>0.45264118700224976</v>
      </c>
      <c r="CT100" s="65">
        <v>43.269735323132466</v>
      </c>
      <c r="CU100" s="65">
        <v>195856.64357935856</v>
      </c>
      <c r="CV100" s="65">
        <v>20.432616420197817</v>
      </c>
      <c r="CW100" s="65">
        <v>79.567383579802183</v>
      </c>
      <c r="CX100" s="66">
        <v>84.330745997937342</v>
      </c>
      <c r="CY100" s="66">
        <v>0</v>
      </c>
      <c r="CZ100" s="66">
        <v>15.669254002062658</v>
      </c>
      <c r="DA100" s="125">
        <v>731.8961710764811</v>
      </c>
      <c r="DB100" s="125">
        <v>149.54553723017219</v>
      </c>
      <c r="DC100" s="125">
        <v>253.35162885194734</v>
      </c>
      <c r="DD100" s="125">
        <v>220.68305729304521</v>
      </c>
      <c r="DE100" s="116"/>
      <c r="DF100" s="116"/>
      <c r="DG100" s="116"/>
    </row>
    <row r="101" spans="1:111" s="115" customFormat="1" ht="21.75" customHeight="1" x14ac:dyDescent="0.25">
      <c r="A101" s="67" t="s">
        <v>216</v>
      </c>
      <c r="B101" s="125" t="s">
        <v>110</v>
      </c>
      <c r="C101" s="126">
        <v>72.338042600999998</v>
      </c>
      <c r="D101" s="127">
        <v>1082</v>
      </c>
      <c r="E101" s="128" t="s">
        <v>134</v>
      </c>
      <c r="F101" s="129">
        <v>1</v>
      </c>
      <c r="G101" s="128" t="s">
        <v>135</v>
      </c>
      <c r="H101" s="127">
        <v>160990</v>
      </c>
      <c r="I101" s="127">
        <v>82092.149999999994</v>
      </c>
      <c r="J101" s="127">
        <v>899.64</v>
      </c>
      <c r="K101" s="127">
        <v>182.36</v>
      </c>
      <c r="L101" s="367">
        <v>0</v>
      </c>
      <c r="M101" s="367">
        <v>0</v>
      </c>
      <c r="N101" s="367">
        <v>0</v>
      </c>
      <c r="O101" s="148"/>
      <c r="P101" s="148"/>
      <c r="Q101" s="59"/>
      <c r="R101" s="59"/>
      <c r="S101" s="144">
        <v>127447.04051600771</v>
      </c>
      <c r="T101" s="145">
        <v>88.2</v>
      </c>
      <c r="U101" s="145">
        <v>27</v>
      </c>
      <c r="V101" s="146">
        <v>3.2000000000000001E-2</v>
      </c>
      <c r="W101" s="146">
        <v>0.41499999999999998</v>
      </c>
      <c r="X101" s="146">
        <v>0.55300000000000005</v>
      </c>
      <c r="Y101" s="146">
        <v>2.9000000000000001E-2</v>
      </c>
      <c r="Z101" s="146">
        <v>0.82399999999999995</v>
      </c>
      <c r="AA101" s="146">
        <v>0.14699999999999999</v>
      </c>
      <c r="AB101" s="63">
        <v>0</v>
      </c>
      <c r="AC101" s="63">
        <v>0</v>
      </c>
      <c r="AD101" s="63">
        <v>0</v>
      </c>
      <c r="AE101" s="63">
        <v>0</v>
      </c>
      <c r="AF101" s="63">
        <v>0</v>
      </c>
      <c r="AG101" s="63">
        <v>0</v>
      </c>
      <c r="AH101" s="63">
        <v>58.850999999999999</v>
      </c>
      <c r="AI101" s="63">
        <v>0</v>
      </c>
      <c r="AJ101" s="63">
        <v>58.850999999999999</v>
      </c>
      <c r="AK101" s="63">
        <v>0</v>
      </c>
      <c r="AL101" s="63">
        <v>0</v>
      </c>
      <c r="AM101" s="63">
        <v>58.850999999999999</v>
      </c>
      <c r="AN101" s="63">
        <v>58.850999999999999</v>
      </c>
      <c r="AO101" s="63">
        <v>0</v>
      </c>
      <c r="AP101" s="63">
        <v>58.850999999999999</v>
      </c>
      <c r="AQ101" s="63">
        <v>0</v>
      </c>
      <c r="AR101" s="63">
        <v>0</v>
      </c>
      <c r="AS101" s="63">
        <v>58.850999999999999</v>
      </c>
      <c r="AT101" s="63">
        <v>3.6053999999999999</v>
      </c>
      <c r="AU101" s="63">
        <v>0</v>
      </c>
      <c r="AV101" s="63">
        <v>3.6053999999999999</v>
      </c>
      <c r="AW101" s="63">
        <v>78894.244600000005</v>
      </c>
      <c r="AX101" s="63">
        <v>82092.149999999994</v>
      </c>
      <c r="AY101" s="63">
        <v>160990</v>
      </c>
      <c r="AZ101" s="63">
        <v>52.743600000000008</v>
      </c>
      <c r="BA101" s="63">
        <v>127447.04051600771</v>
      </c>
      <c r="BB101" s="63">
        <v>127499.78411600771</v>
      </c>
      <c r="BC101" s="63">
        <v>0</v>
      </c>
      <c r="BD101" s="63">
        <v>16640.350000000002</v>
      </c>
      <c r="BE101" s="63">
        <v>144140.13411600771</v>
      </c>
      <c r="BF101" s="63">
        <v>56.349000000000011</v>
      </c>
      <c r="BG101" s="63">
        <v>127447.04051600771</v>
      </c>
      <c r="BH101" s="63">
        <v>127503.38951600771</v>
      </c>
      <c r="BI101" s="63">
        <v>78894.244600000005</v>
      </c>
      <c r="BJ101" s="63">
        <v>98732.5</v>
      </c>
      <c r="BK101" s="63">
        <v>305130.13411600771</v>
      </c>
      <c r="BL101" s="63">
        <v>3.6053999999999999</v>
      </c>
      <c r="BM101" s="63">
        <v>78894.244600000005</v>
      </c>
      <c r="BN101" s="63">
        <v>82092.149999999994</v>
      </c>
      <c r="BO101" s="63">
        <v>160990</v>
      </c>
      <c r="BP101" s="63">
        <v>127558.6351160077</v>
      </c>
      <c r="BQ101" s="63">
        <v>0</v>
      </c>
      <c r="BR101" s="63">
        <v>16640.350000000002</v>
      </c>
      <c r="BS101" s="63">
        <v>144198.98511600771</v>
      </c>
      <c r="BT101" s="63">
        <v>127562.2405160077</v>
      </c>
      <c r="BU101" s="63">
        <v>78894.244600000005</v>
      </c>
      <c r="BV101" s="63">
        <v>98732.5</v>
      </c>
      <c r="BW101" s="63">
        <v>305188.98511600774</v>
      </c>
      <c r="BX101" s="135"/>
      <c r="BY101" s="136">
        <v>1</v>
      </c>
      <c r="BZ101" s="136">
        <v>0.99980716538646486</v>
      </c>
      <c r="CA101" s="136">
        <v>1</v>
      </c>
      <c r="CB101" s="136">
        <v>0.9995386487430612</v>
      </c>
      <c r="CC101" s="136">
        <v>1</v>
      </c>
      <c r="CD101" s="136">
        <v>0.3235750552335247</v>
      </c>
      <c r="CE101" s="136">
        <v>0.41786560965339486</v>
      </c>
      <c r="CF101" s="136">
        <v>0.25855933511308038</v>
      </c>
      <c r="CG101" s="137">
        <v>1.9283461353505169E-4</v>
      </c>
      <c r="CH101" s="137">
        <v>0</v>
      </c>
      <c r="CI101" s="137">
        <v>4.6135125693888096E-4</v>
      </c>
      <c r="CJ101" s="137">
        <v>0</v>
      </c>
      <c r="CK101" s="137">
        <v>0</v>
      </c>
      <c r="CL101" s="137">
        <v>1</v>
      </c>
      <c r="CM101" s="137">
        <v>0</v>
      </c>
      <c r="CN101" s="138"/>
      <c r="CO101" s="57" t="s">
        <v>216</v>
      </c>
      <c r="CP101" s="63">
        <v>1082</v>
      </c>
      <c r="CQ101" s="63">
        <v>182.36</v>
      </c>
      <c r="CR101" s="63">
        <v>72.338042600999998</v>
      </c>
      <c r="CS101" s="64">
        <v>0.30518898511600773</v>
      </c>
      <c r="CT101" s="65">
        <v>100</v>
      </c>
      <c r="CU101" s="65">
        <v>305188.98511600774</v>
      </c>
      <c r="CV101" s="65">
        <v>52.750920856073769</v>
      </c>
      <c r="CW101" s="65">
        <v>47.249079143926224</v>
      </c>
      <c r="CX101" s="66">
        <v>41.78656096533949</v>
      </c>
      <c r="CY101" s="66">
        <v>25.855933511308038</v>
      </c>
      <c r="CZ101" s="66">
        <v>32.357505523352472</v>
      </c>
      <c r="DA101" s="125">
        <v>1673.5522324852363</v>
      </c>
      <c r="DB101" s="125">
        <v>882.81421364334278</v>
      </c>
      <c r="DC101" s="125">
        <v>0</v>
      </c>
      <c r="DD101" s="125">
        <v>282.00566923845446</v>
      </c>
      <c r="DE101" s="116"/>
      <c r="DF101" s="116"/>
      <c r="DG101" s="116"/>
    </row>
    <row r="102" spans="1:111" s="115" customFormat="1" ht="21.75" customHeight="1" x14ac:dyDescent="0.25">
      <c r="A102" s="67" t="s">
        <v>217</v>
      </c>
      <c r="B102" s="125" t="s">
        <v>101</v>
      </c>
      <c r="C102" s="126">
        <v>199.97373108599999</v>
      </c>
      <c r="D102" s="127">
        <v>2272</v>
      </c>
      <c r="E102" s="128" t="s">
        <v>134</v>
      </c>
      <c r="F102" s="129">
        <v>1</v>
      </c>
      <c r="G102" s="128" t="s">
        <v>135</v>
      </c>
      <c r="H102" s="127">
        <v>233786.48907103823</v>
      </c>
      <c r="I102" s="127">
        <v>157680</v>
      </c>
      <c r="J102" s="127">
        <v>1728</v>
      </c>
      <c r="K102" s="127">
        <v>544</v>
      </c>
      <c r="L102" s="367">
        <v>0</v>
      </c>
      <c r="M102" s="367">
        <v>0</v>
      </c>
      <c r="N102" s="367">
        <v>0</v>
      </c>
      <c r="O102" s="148"/>
      <c r="P102" s="148"/>
      <c r="Q102" s="59"/>
      <c r="R102" s="59"/>
      <c r="S102" s="144">
        <v>44540.899049999993</v>
      </c>
      <c r="T102" s="145">
        <v>0</v>
      </c>
      <c r="U102" s="145">
        <v>0</v>
      </c>
      <c r="V102" s="146">
        <v>3.2000000000000001E-2</v>
      </c>
      <c r="W102" s="146">
        <v>0.41499999999999998</v>
      </c>
      <c r="X102" s="146">
        <v>0.55300000000000005</v>
      </c>
      <c r="Y102" s="146">
        <v>2.9000000000000001E-2</v>
      </c>
      <c r="Z102" s="146">
        <v>0.82399999999999995</v>
      </c>
      <c r="AA102" s="146">
        <v>0.14699999999999999</v>
      </c>
      <c r="AB102" s="63">
        <v>0</v>
      </c>
      <c r="AC102" s="63">
        <v>0</v>
      </c>
      <c r="AD102" s="63">
        <v>0</v>
      </c>
      <c r="AE102" s="63">
        <v>0</v>
      </c>
      <c r="AF102" s="63">
        <v>0</v>
      </c>
      <c r="AG102" s="63">
        <v>0</v>
      </c>
      <c r="AH102" s="63">
        <v>0</v>
      </c>
      <c r="AI102" s="63">
        <v>0</v>
      </c>
      <c r="AJ102" s="63">
        <v>0</v>
      </c>
      <c r="AK102" s="63">
        <v>0</v>
      </c>
      <c r="AL102" s="63">
        <v>0</v>
      </c>
      <c r="AM102" s="63">
        <v>0</v>
      </c>
      <c r="AN102" s="63">
        <v>0</v>
      </c>
      <c r="AO102" s="63">
        <v>0</v>
      </c>
      <c r="AP102" s="63">
        <v>0</v>
      </c>
      <c r="AQ102" s="63">
        <v>0</v>
      </c>
      <c r="AR102" s="63">
        <v>0</v>
      </c>
      <c r="AS102" s="63">
        <v>0</v>
      </c>
      <c r="AT102" s="63">
        <v>0</v>
      </c>
      <c r="AU102" s="63">
        <v>0</v>
      </c>
      <c r="AV102" s="63">
        <v>0</v>
      </c>
      <c r="AW102" s="63">
        <v>76106.489071038231</v>
      </c>
      <c r="AX102" s="63">
        <v>157680</v>
      </c>
      <c r="AY102" s="63">
        <v>233786.48907103823</v>
      </c>
      <c r="AZ102" s="63">
        <v>0</v>
      </c>
      <c r="BA102" s="63">
        <v>44540.899049999993</v>
      </c>
      <c r="BB102" s="63">
        <v>44540.899049999993</v>
      </c>
      <c r="BC102" s="63">
        <v>0</v>
      </c>
      <c r="BD102" s="63">
        <v>49640</v>
      </c>
      <c r="BE102" s="63">
        <v>94180.899049999993</v>
      </c>
      <c r="BF102" s="63">
        <v>0</v>
      </c>
      <c r="BG102" s="63">
        <v>44540.899049999993</v>
      </c>
      <c r="BH102" s="63">
        <v>44540.899049999993</v>
      </c>
      <c r="BI102" s="63">
        <v>76106.489071038231</v>
      </c>
      <c r="BJ102" s="63">
        <v>207320</v>
      </c>
      <c r="BK102" s="63">
        <v>327967.38812103821</v>
      </c>
      <c r="BL102" s="63">
        <v>0</v>
      </c>
      <c r="BM102" s="63">
        <v>76106.489071038231</v>
      </c>
      <c r="BN102" s="63">
        <v>157680</v>
      </c>
      <c r="BO102" s="63">
        <v>233786.48907103823</v>
      </c>
      <c r="BP102" s="63">
        <v>44540.899049999993</v>
      </c>
      <c r="BQ102" s="63">
        <v>0</v>
      </c>
      <c r="BR102" s="63">
        <v>49640</v>
      </c>
      <c r="BS102" s="63">
        <v>94180.899049999993</v>
      </c>
      <c r="BT102" s="63">
        <v>44540.899049999993</v>
      </c>
      <c r="BU102" s="63">
        <v>76106.489071038231</v>
      </c>
      <c r="BV102" s="63">
        <v>207320</v>
      </c>
      <c r="BW102" s="63">
        <v>327967.38812103821</v>
      </c>
      <c r="BX102" s="135"/>
      <c r="BY102" s="136">
        <v>1</v>
      </c>
      <c r="BZ102" s="136">
        <v>1</v>
      </c>
      <c r="CA102" s="136">
        <v>1</v>
      </c>
      <c r="CB102" s="136">
        <v>1</v>
      </c>
      <c r="CC102" s="136">
        <v>1</v>
      </c>
      <c r="CD102" s="136">
        <v>0.63213602177874884</v>
      </c>
      <c r="CE102" s="136">
        <v>0.13580892693380209</v>
      </c>
      <c r="CF102" s="136">
        <v>0.23205505128744905</v>
      </c>
      <c r="CG102" s="137">
        <v>0</v>
      </c>
      <c r="CH102" s="137">
        <v>0</v>
      </c>
      <c r="CI102" s="137">
        <v>0</v>
      </c>
      <c r="CJ102" s="137">
        <v>0</v>
      </c>
      <c r="CK102" s="137">
        <v>0</v>
      </c>
      <c r="CL102" s="137">
        <v>0</v>
      </c>
      <c r="CM102" s="137">
        <v>0</v>
      </c>
      <c r="CN102" s="138"/>
      <c r="CO102" s="57" t="s">
        <v>217</v>
      </c>
      <c r="CP102" s="63">
        <v>2272</v>
      </c>
      <c r="CQ102" s="63">
        <v>544</v>
      </c>
      <c r="CR102" s="63">
        <v>199.97373108599999</v>
      </c>
      <c r="CS102" s="64">
        <v>0.32796738812103821</v>
      </c>
      <c r="CT102" s="65">
        <v>100</v>
      </c>
      <c r="CU102" s="65">
        <v>327967.38812103821</v>
      </c>
      <c r="CV102" s="65">
        <v>71.283456080931444</v>
      </c>
      <c r="CW102" s="65">
        <v>28.716543919068567</v>
      </c>
      <c r="CX102" s="66">
        <v>13.580892693380209</v>
      </c>
      <c r="CY102" s="66">
        <v>23.205505128744903</v>
      </c>
      <c r="CZ102" s="66">
        <v>63.213602177874883</v>
      </c>
      <c r="DA102" s="125">
        <v>602.8812281636732</v>
      </c>
      <c r="DB102" s="125">
        <v>429.75457549823204</v>
      </c>
      <c r="DC102" s="125">
        <v>0</v>
      </c>
      <c r="DD102" s="125">
        <v>144.35184336313301</v>
      </c>
      <c r="DE102" s="116"/>
      <c r="DF102" s="116"/>
      <c r="DG102" s="116"/>
    </row>
    <row r="103" spans="1:111" s="115" customFormat="1" ht="21.75" customHeight="1" x14ac:dyDescent="0.25">
      <c r="A103" s="67" t="s">
        <v>218</v>
      </c>
      <c r="B103" s="125" t="s">
        <v>101</v>
      </c>
      <c r="C103" s="126">
        <v>202.377180479</v>
      </c>
      <c r="D103" s="127">
        <v>31736</v>
      </c>
      <c r="E103" s="128" t="s">
        <v>157</v>
      </c>
      <c r="F103" s="129">
        <v>1.7995444191343964E-2</v>
      </c>
      <c r="G103" s="128" t="s">
        <v>135</v>
      </c>
      <c r="H103" s="127">
        <v>4197500</v>
      </c>
      <c r="I103" s="127">
        <v>2322123.5212499998</v>
      </c>
      <c r="J103" s="147">
        <v>25447.928999999996</v>
      </c>
      <c r="K103" s="147">
        <v>6288.0710000000036</v>
      </c>
      <c r="L103" s="367">
        <v>134712</v>
      </c>
      <c r="M103" s="367">
        <v>915174</v>
      </c>
      <c r="N103" s="367">
        <v>1049886</v>
      </c>
      <c r="O103" s="148"/>
      <c r="P103" s="148"/>
      <c r="Q103" s="59"/>
      <c r="R103" s="59"/>
      <c r="S103" s="144">
        <v>187532.13399999373</v>
      </c>
      <c r="T103" s="145">
        <v>589.19999999999993</v>
      </c>
      <c r="U103" s="145">
        <v>39377.585000000006</v>
      </c>
      <c r="V103" s="146">
        <v>3.2000000000000001E-2</v>
      </c>
      <c r="W103" s="146">
        <v>0.41499999999999998</v>
      </c>
      <c r="X103" s="146">
        <v>0.55300000000000005</v>
      </c>
      <c r="Y103" s="146">
        <v>2.9000000000000001E-2</v>
      </c>
      <c r="Z103" s="146">
        <v>0.82399999999999995</v>
      </c>
      <c r="AA103" s="146">
        <v>0.14699999999999999</v>
      </c>
      <c r="AB103" s="63">
        <v>1139.9151748325742</v>
      </c>
      <c r="AC103" s="63">
        <v>0</v>
      </c>
      <c r="AD103" s="63">
        <v>1139.9151748325742</v>
      </c>
      <c r="AE103" s="63">
        <v>1840488.3308140626</v>
      </c>
      <c r="AF103" s="63">
        <v>2280335.8770179385</v>
      </c>
      <c r="AG103" s="63">
        <v>4121964.1230068337</v>
      </c>
      <c r="AH103" s="63">
        <v>588.30072782687932</v>
      </c>
      <c r="AI103" s="63">
        <v>0</v>
      </c>
      <c r="AJ103" s="63">
        <v>588.30072782687932</v>
      </c>
      <c r="AK103" s="63">
        <v>915174</v>
      </c>
      <c r="AL103" s="63">
        <v>0</v>
      </c>
      <c r="AM103" s="63">
        <v>915762.30072782689</v>
      </c>
      <c r="AN103" s="63">
        <v>1728.2159026594536</v>
      </c>
      <c r="AO103" s="63">
        <v>0</v>
      </c>
      <c r="AP103" s="63">
        <v>1728.2159026594536</v>
      </c>
      <c r="AQ103" s="63">
        <v>2755662.3308140626</v>
      </c>
      <c r="AR103" s="63">
        <v>2280335.8770179385</v>
      </c>
      <c r="AS103" s="63">
        <v>5037726.4237346603</v>
      </c>
      <c r="AT103" s="63">
        <v>20.889190167425976</v>
      </c>
      <c r="AU103" s="63">
        <v>0</v>
      </c>
      <c r="AV103" s="63">
        <v>20.889190167425976</v>
      </c>
      <c r="AW103" s="63">
        <v>33727.343570937366</v>
      </c>
      <c r="AX103" s="63">
        <v>41787.644232061502</v>
      </c>
      <c r="AY103" s="63">
        <v>75535.876993166297</v>
      </c>
      <c r="AZ103" s="63">
        <v>110.03013098063782</v>
      </c>
      <c r="BA103" s="63">
        <v>187532.13399999373</v>
      </c>
      <c r="BB103" s="63">
        <v>187642.16413097436</v>
      </c>
      <c r="BC103" s="63">
        <v>134712</v>
      </c>
      <c r="BD103" s="63">
        <v>573786.47875000036</v>
      </c>
      <c r="BE103" s="63">
        <v>896140.64288097469</v>
      </c>
      <c r="BF103" s="63">
        <v>130.9193211480638</v>
      </c>
      <c r="BG103" s="63">
        <v>187532.13399999373</v>
      </c>
      <c r="BH103" s="63">
        <v>187663.05332114178</v>
      </c>
      <c r="BI103" s="63">
        <v>168439.34357093737</v>
      </c>
      <c r="BJ103" s="63">
        <v>615574.12298206182</v>
      </c>
      <c r="BK103" s="63">
        <v>971676.51987414097</v>
      </c>
      <c r="BL103" s="63">
        <v>1160.8043650000002</v>
      </c>
      <c r="BM103" s="63">
        <v>1874215.674385</v>
      </c>
      <c r="BN103" s="63">
        <v>2322123.5212500002</v>
      </c>
      <c r="BO103" s="63">
        <v>4197500</v>
      </c>
      <c r="BP103" s="63">
        <v>188230.46485880125</v>
      </c>
      <c r="BQ103" s="63">
        <v>1049886</v>
      </c>
      <c r="BR103" s="63">
        <v>573786.47875000036</v>
      </c>
      <c r="BS103" s="63">
        <v>1811902.9436088016</v>
      </c>
      <c r="BT103" s="63">
        <v>189391.26922380124</v>
      </c>
      <c r="BU103" s="63">
        <v>2924101.674385</v>
      </c>
      <c r="BV103" s="63">
        <v>2895910.0000000005</v>
      </c>
      <c r="BW103" s="63">
        <v>6009402.9436088009</v>
      </c>
      <c r="BX103" s="135"/>
      <c r="BY103" s="136">
        <v>0.21256673134940718</v>
      </c>
      <c r="BZ103" s="136">
        <v>0.16169268877327508</v>
      </c>
      <c r="CA103" s="136">
        <v>0.21256673134940718</v>
      </c>
      <c r="CB103" s="136">
        <v>0.9908748913836295</v>
      </c>
      <c r="CC103" s="136">
        <v>5.7603791635037351E-2</v>
      </c>
      <c r="CD103" s="136">
        <v>0.63351754456492959</v>
      </c>
      <c r="CE103" s="136">
        <v>0.1931332593541</v>
      </c>
      <c r="CF103" s="136">
        <v>0.17334919608097038</v>
      </c>
      <c r="CG103" s="137">
        <v>0.83830731122672497</v>
      </c>
      <c r="CH103" s="137">
        <v>0.78743326865059282</v>
      </c>
      <c r="CI103" s="137">
        <v>9.1251086163704996E-3</v>
      </c>
      <c r="CJ103" s="137">
        <v>0.94239620836496263</v>
      </c>
      <c r="CK103" s="137">
        <v>0.45265178876613904</v>
      </c>
      <c r="CL103" s="137">
        <v>3.4305473487348696E-4</v>
      </c>
      <c r="CM103" s="137">
        <v>0.54700515649898751</v>
      </c>
      <c r="CN103" s="138"/>
      <c r="CO103" s="57" t="s">
        <v>218</v>
      </c>
      <c r="CP103" s="63">
        <v>31736</v>
      </c>
      <c r="CQ103" s="63">
        <v>6288.0710000000036</v>
      </c>
      <c r="CR103" s="63">
        <v>202.377180479</v>
      </c>
      <c r="CS103" s="64">
        <v>6.0094029436088006</v>
      </c>
      <c r="CT103" s="65">
        <v>21.256673134940719</v>
      </c>
      <c r="CU103" s="65">
        <v>1277399.1410844286</v>
      </c>
      <c r="CV103" s="65">
        <v>69.848869170342127</v>
      </c>
      <c r="CW103" s="65">
        <v>30.151130829657884</v>
      </c>
      <c r="CX103" s="66">
        <v>19.313325935409999</v>
      </c>
      <c r="CY103" s="66">
        <v>17.334919608097039</v>
      </c>
      <c r="CZ103" s="66">
        <v>63.351754456492962</v>
      </c>
      <c r="DA103" s="125">
        <v>955.68306140449079</v>
      </c>
      <c r="DB103" s="125">
        <v>667.53381124354314</v>
      </c>
      <c r="DC103" s="125">
        <v>185.94848337263016</v>
      </c>
      <c r="DD103" s="125">
        <v>30.617485501453899</v>
      </c>
      <c r="DE103" s="116"/>
      <c r="DF103" s="116"/>
      <c r="DG103" s="116"/>
    </row>
    <row r="104" spans="1:111" s="115" customFormat="1" ht="21.75" customHeight="1" x14ac:dyDescent="0.25">
      <c r="A104" s="67" t="s">
        <v>219</v>
      </c>
      <c r="B104" s="125" t="s">
        <v>103</v>
      </c>
      <c r="C104" s="126">
        <v>89.9665447645</v>
      </c>
      <c r="D104" s="127">
        <v>2112</v>
      </c>
      <c r="E104" s="128" t="s">
        <v>134</v>
      </c>
      <c r="F104" s="129">
        <v>1</v>
      </c>
      <c r="G104" s="128" t="s">
        <v>135</v>
      </c>
      <c r="H104" s="127">
        <v>262070</v>
      </c>
      <c r="I104" s="127">
        <v>115604.62500000001</v>
      </c>
      <c r="J104" s="127">
        <v>1266.9000000000001</v>
      </c>
      <c r="K104" s="127">
        <v>845.09999999999991</v>
      </c>
      <c r="L104" s="367">
        <v>0</v>
      </c>
      <c r="M104" s="367">
        <v>0</v>
      </c>
      <c r="N104" s="367">
        <v>0</v>
      </c>
      <c r="O104" s="59"/>
      <c r="P104" s="59"/>
      <c r="Q104" s="59"/>
      <c r="R104" s="59"/>
      <c r="S104" s="144">
        <v>431497.33769620169</v>
      </c>
      <c r="T104" s="145">
        <v>0</v>
      </c>
      <c r="U104" s="145">
        <v>90</v>
      </c>
      <c r="V104" s="146">
        <v>3.2000000000000001E-2</v>
      </c>
      <c r="W104" s="146">
        <v>0.41499999999999998</v>
      </c>
      <c r="X104" s="146">
        <v>0.55300000000000005</v>
      </c>
      <c r="Y104" s="146">
        <v>2.9000000000000001E-2</v>
      </c>
      <c r="Z104" s="146">
        <v>0.82399999999999995</v>
      </c>
      <c r="AA104" s="146">
        <v>0.14699999999999999</v>
      </c>
      <c r="AB104" s="63">
        <v>0</v>
      </c>
      <c r="AC104" s="63">
        <v>0</v>
      </c>
      <c r="AD104" s="63">
        <v>0</v>
      </c>
      <c r="AE104" s="63">
        <v>0</v>
      </c>
      <c r="AF104" s="63">
        <v>0</v>
      </c>
      <c r="AG104" s="63">
        <v>0</v>
      </c>
      <c r="AH104" s="63">
        <v>74.16</v>
      </c>
      <c r="AI104" s="63">
        <v>0</v>
      </c>
      <c r="AJ104" s="63">
        <v>74.16</v>
      </c>
      <c r="AK104" s="63">
        <v>0</v>
      </c>
      <c r="AL104" s="63">
        <v>0</v>
      </c>
      <c r="AM104" s="63">
        <v>74.16</v>
      </c>
      <c r="AN104" s="63">
        <v>74.16</v>
      </c>
      <c r="AO104" s="63">
        <v>0</v>
      </c>
      <c r="AP104" s="63">
        <v>74.16</v>
      </c>
      <c r="AQ104" s="63">
        <v>0</v>
      </c>
      <c r="AR104" s="63">
        <v>0</v>
      </c>
      <c r="AS104" s="63">
        <v>74.16</v>
      </c>
      <c r="AT104" s="63">
        <v>2.6100000000000003</v>
      </c>
      <c r="AU104" s="63">
        <v>0</v>
      </c>
      <c r="AV104" s="63">
        <v>2.6100000000000003</v>
      </c>
      <c r="AW104" s="63">
        <v>146462.76500000001</v>
      </c>
      <c r="AX104" s="63">
        <v>115604.62500000001</v>
      </c>
      <c r="AY104" s="63">
        <v>262070</v>
      </c>
      <c r="AZ104" s="63">
        <v>13.229999999999999</v>
      </c>
      <c r="BA104" s="63">
        <v>431497.33769620169</v>
      </c>
      <c r="BB104" s="63">
        <v>431510.56769620167</v>
      </c>
      <c r="BC104" s="63">
        <v>0</v>
      </c>
      <c r="BD104" s="63">
        <v>77115.374999999985</v>
      </c>
      <c r="BE104" s="63">
        <v>508625.94269620167</v>
      </c>
      <c r="BF104" s="63">
        <v>15.84</v>
      </c>
      <c r="BG104" s="63">
        <v>431497.33769620169</v>
      </c>
      <c r="BH104" s="63">
        <v>431513.17769620166</v>
      </c>
      <c r="BI104" s="63">
        <v>146462.76500000001</v>
      </c>
      <c r="BJ104" s="63">
        <v>192720</v>
      </c>
      <c r="BK104" s="63">
        <v>770695.94269620162</v>
      </c>
      <c r="BL104" s="63">
        <v>2.6100000000000003</v>
      </c>
      <c r="BM104" s="63">
        <v>146462.76500000001</v>
      </c>
      <c r="BN104" s="63">
        <v>115604.62500000001</v>
      </c>
      <c r="BO104" s="63">
        <v>262070</v>
      </c>
      <c r="BP104" s="63">
        <v>431584.72769620165</v>
      </c>
      <c r="BQ104" s="63">
        <v>0</v>
      </c>
      <c r="BR104" s="63">
        <v>77115.374999999985</v>
      </c>
      <c r="BS104" s="63">
        <v>508700.10269620165</v>
      </c>
      <c r="BT104" s="63">
        <v>431587.33769620163</v>
      </c>
      <c r="BU104" s="63">
        <v>146462.76500000001</v>
      </c>
      <c r="BV104" s="63">
        <v>192720</v>
      </c>
      <c r="BW104" s="63">
        <v>770770.10269620165</v>
      </c>
      <c r="BX104" s="135"/>
      <c r="BY104" s="136">
        <v>1</v>
      </c>
      <c r="BZ104" s="136">
        <v>0.99990378453998074</v>
      </c>
      <c r="CA104" s="136">
        <v>1</v>
      </c>
      <c r="CB104" s="136">
        <v>0.99982816919422191</v>
      </c>
      <c r="CC104" s="136">
        <v>1</v>
      </c>
      <c r="CD104" s="136">
        <v>0.2500597049022843</v>
      </c>
      <c r="CE104" s="136">
        <v>0.55990067391116216</v>
      </c>
      <c r="CF104" s="136">
        <v>0.19003962118655365</v>
      </c>
      <c r="CG104" s="137">
        <v>9.6215460019250502E-5</v>
      </c>
      <c r="CH104" s="137">
        <v>0</v>
      </c>
      <c r="CI104" s="137">
        <v>1.7183080577818507E-4</v>
      </c>
      <c r="CJ104" s="137">
        <v>0</v>
      </c>
      <c r="CK104" s="137">
        <v>0</v>
      </c>
      <c r="CL104" s="137">
        <v>1</v>
      </c>
      <c r="CM104" s="137">
        <v>0</v>
      </c>
      <c r="CN104" s="138"/>
      <c r="CO104" s="57" t="s">
        <v>219</v>
      </c>
      <c r="CP104" s="63">
        <v>2112</v>
      </c>
      <c r="CQ104" s="63">
        <v>845.09999999999991</v>
      </c>
      <c r="CR104" s="63">
        <v>89.9665447645</v>
      </c>
      <c r="CS104" s="64">
        <v>0.77077010269620161</v>
      </c>
      <c r="CT104" s="65">
        <v>100</v>
      </c>
      <c r="CU104" s="65">
        <v>770770.10269620165</v>
      </c>
      <c r="CV104" s="65">
        <v>34.001059340945226</v>
      </c>
      <c r="CW104" s="65">
        <v>65.998940659054767</v>
      </c>
      <c r="CX104" s="66">
        <v>55.990067391116213</v>
      </c>
      <c r="CY104" s="66">
        <v>19.003962118655366</v>
      </c>
      <c r="CZ104" s="66">
        <v>25.005970490228428</v>
      </c>
      <c r="DA104" s="125">
        <v>912.04603324600839</v>
      </c>
      <c r="DB104" s="125">
        <v>310.10531298071237</v>
      </c>
      <c r="DC104" s="125">
        <v>0</v>
      </c>
      <c r="DD104" s="125">
        <v>364.91285165539847</v>
      </c>
      <c r="DE104" s="116"/>
      <c r="DF104" s="116"/>
      <c r="DG104" s="116"/>
    </row>
    <row r="105" spans="1:111" s="115" customFormat="1" ht="21.75" customHeight="1" x14ac:dyDescent="0.25">
      <c r="A105" s="67" t="s">
        <v>220</v>
      </c>
      <c r="B105" s="125" t="s">
        <v>108</v>
      </c>
      <c r="C105" s="126">
        <v>180.84202422600001</v>
      </c>
      <c r="D105" s="127">
        <v>2256</v>
      </c>
      <c r="E105" s="128" t="s">
        <v>134</v>
      </c>
      <c r="F105" s="129">
        <v>1</v>
      </c>
      <c r="G105" s="128" t="s">
        <v>135</v>
      </c>
      <c r="H105" s="127">
        <v>105485</v>
      </c>
      <c r="I105" s="127">
        <v>84252.950000000012</v>
      </c>
      <c r="J105" s="127">
        <v>1154.1500000000001</v>
      </c>
      <c r="K105" s="127">
        <v>1101.8499999999999</v>
      </c>
      <c r="L105" s="367">
        <v>11687.759999999998</v>
      </c>
      <c r="M105" s="367">
        <v>458141.7</v>
      </c>
      <c r="N105" s="367">
        <v>469829.46</v>
      </c>
      <c r="O105" s="59"/>
      <c r="P105" s="59"/>
      <c r="Q105" s="59"/>
      <c r="R105" s="59"/>
      <c r="S105" s="144">
        <v>86381.571953307284</v>
      </c>
      <c r="T105" s="145">
        <v>1012.8</v>
      </c>
      <c r="U105" s="145">
        <v>1201.05</v>
      </c>
      <c r="V105" s="146">
        <v>3.2000000000000001E-2</v>
      </c>
      <c r="W105" s="146">
        <v>0.41499999999999998</v>
      </c>
      <c r="X105" s="146">
        <v>0.55300000000000005</v>
      </c>
      <c r="Y105" s="146">
        <v>2.9000000000000001E-2</v>
      </c>
      <c r="Z105" s="146">
        <v>0.82399999999999995</v>
      </c>
      <c r="AA105" s="146">
        <v>0.14699999999999999</v>
      </c>
      <c r="AB105" s="63">
        <v>0</v>
      </c>
      <c r="AC105" s="63">
        <v>0</v>
      </c>
      <c r="AD105" s="63">
        <v>0</v>
      </c>
      <c r="AE105" s="63">
        <v>0</v>
      </c>
      <c r="AF105" s="63">
        <v>0</v>
      </c>
      <c r="AG105" s="63">
        <v>0</v>
      </c>
      <c r="AH105" s="63">
        <v>1409.9771999999998</v>
      </c>
      <c r="AI105" s="63">
        <v>0</v>
      </c>
      <c r="AJ105" s="63">
        <v>1409.9771999999998</v>
      </c>
      <c r="AK105" s="63">
        <v>458141.7</v>
      </c>
      <c r="AL105" s="63">
        <v>0</v>
      </c>
      <c r="AM105" s="63">
        <v>459551.67720000003</v>
      </c>
      <c r="AN105" s="63">
        <v>1409.9771999999998</v>
      </c>
      <c r="AO105" s="63">
        <v>0</v>
      </c>
      <c r="AP105" s="63">
        <v>1409.9771999999998</v>
      </c>
      <c r="AQ105" s="63">
        <v>458141.7</v>
      </c>
      <c r="AR105" s="63">
        <v>0</v>
      </c>
      <c r="AS105" s="63">
        <v>459551.67720000003</v>
      </c>
      <c r="AT105" s="63">
        <v>67.240049999999997</v>
      </c>
      <c r="AU105" s="63">
        <v>0</v>
      </c>
      <c r="AV105" s="63">
        <v>67.240049999999997</v>
      </c>
      <c r="AW105" s="63">
        <v>21164.809949999988</v>
      </c>
      <c r="AX105" s="63">
        <v>84252.950000000012</v>
      </c>
      <c r="AY105" s="63">
        <v>105485</v>
      </c>
      <c r="AZ105" s="63">
        <v>736.63274999999999</v>
      </c>
      <c r="BA105" s="63">
        <v>86381.571953307284</v>
      </c>
      <c r="BB105" s="63">
        <v>87118.204703307289</v>
      </c>
      <c r="BC105" s="63">
        <v>11687.759999999998</v>
      </c>
      <c r="BD105" s="63">
        <v>100543.81249999999</v>
      </c>
      <c r="BE105" s="63">
        <v>199349.77720330725</v>
      </c>
      <c r="BF105" s="63">
        <v>803.87279999999998</v>
      </c>
      <c r="BG105" s="63">
        <v>86381.571953307284</v>
      </c>
      <c r="BH105" s="63">
        <v>87185.444753307282</v>
      </c>
      <c r="BI105" s="63">
        <v>32852.56994999999</v>
      </c>
      <c r="BJ105" s="63">
        <v>184796.76250000001</v>
      </c>
      <c r="BK105" s="63">
        <v>304834.77720330725</v>
      </c>
      <c r="BL105" s="63">
        <v>67.240049999999997</v>
      </c>
      <c r="BM105" s="63">
        <v>21164.809949999988</v>
      </c>
      <c r="BN105" s="63">
        <v>84252.950000000012</v>
      </c>
      <c r="BO105" s="63">
        <v>105485</v>
      </c>
      <c r="BP105" s="63">
        <v>88528.181903307282</v>
      </c>
      <c r="BQ105" s="63">
        <v>469829.46</v>
      </c>
      <c r="BR105" s="63">
        <v>100543.81249999999</v>
      </c>
      <c r="BS105" s="63">
        <v>658901.45440330729</v>
      </c>
      <c r="BT105" s="63">
        <v>88595.421953307276</v>
      </c>
      <c r="BU105" s="63">
        <v>490994.26994999999</v>
      </c>
      <c r="BV105" s="63">
        <v>184796.76250000001</v>
      </c>
      <c r="BW105" s="63">
        <v>764386.45440330729</v>
      </c>
      <c r="BX105" s="135"/>
      <c r="BY105" s="136">
        <v>1</v>
      </c>
      <c r="BZ105" s="136">
        <v>0.3987966760102602</v>
      </c>
      <c r="CA105" s="136">
        <v>1</v>
      </c>
      <c r="CB105" s="136">
        <v>0.98408521378516489</v>
      </c>
      <c r="CC105" s="136">
        <v>6.6910291953805295E-2</v>
      </c>
      <c r="CD105" s="136">
        <v>0.60621942219129155</v>
      </c>
      <c r="CE105" s="136">
        <v>0.28600885224837586</v>
      </c>
      <c r="CF105" s="136">
        <v>0.1077717255603327</v>
      </c>
      <c r="CG105" s="137">
        <v>0.60120332398973986</v>
      </c>
      <c r="CH105" s="137">
        <v>0</v>
      </c>
      <c r="CI105" s="137">
        <v>1.5914786214835171E-2</v>
      </c>
      <c r="CJ105" s="137">
        <v>0.93308970804619473</v>
      </c>
      <c r="CK105" s="137">
        <v>0</v>
      </c>
      <c r="CL105" s="137">
        <v>3.0681580983249641E-3</v>
      </c>
      <c r="CM105" s="137">
        <v>0.99693184190167494</v>
      </c>
      <c r="CN105" s="138"/>
      <c r="CO105" s="57" t="s">
        <v>220</v>
      </c>
      <c r="CP105" s="63">
        <v>2256</v>
      </c>
      <c r="CQ105" s="63">
        <v>1101.8499999999999</v>
      </c>
      <c r="CR105" s="63">
        <v>180.84202422600001</v>
      </c>
      <c r="CS105" s="64">
        <v>0.76438645440330732</v>
      </c>
      <c r="CT105" s="65">
        <v>100</v>
      </c>
      <c r="CU105" s="65">
        <v>764386.45440330729</v>
      </c>
      <c r="CV105" s="65">
        <v>13.799956735542015</v>
      </c>
      <c r="CW105" s="65">
        <v>86.200043264457975</v>
      </c>
      <c r="CX105" s="66">
        <v>28.600885224837587</v>
      </c>
      <c r="CY105" s="66">
        <v>10.777172556033269</v>
      </c>
      <c r="CZ105" s="66">
        <v>60.621942219129153</v>
      </c>
      <c r="DA105" s="125">
        <v>693.73004892073095</v>
      </c>
      <c r="DB105" s="125">
        <v>95.734446612515328</v>
      </c>
      <c r="DC105" s="125">
        <v>0</v>
      </c>
      <c r="DD105" s="125">
        <v>135.12179840572131</v>
      </c>
      <c r="DE105" s="116"/>
      <c r="DF105" s="116"/>
      <c r="DG105" s="116"/>
    </row>
    <row r="106" spans="1:111" s="115" customFormat="1" ht="21.75" customHeight="1" x14ac:dyDescent="0.25">
      <c r="A106" s="67" t="s">
        <v>221</v>
      </c>
      <c r="B106" s="125" t="s">
        <v>103</v>
      </c>
      <c r="C106" s="126">
        <v>124.19831668499999</v>
      </c>
      <c r="D106" s="127">
        <v>5235</v>
      </c>
      <c r="E106" s="128" t="s">
        <v>138</v>
      </c>
      <c r="F106" s="129">
        <v>0</v>
      </c>
      <c r="G106" s="128" t="s">
        <v>135</v>
      </c>
      <c r="H106" s="127">
        <v>707370</v>
      </c>
      <c r="I106" s="127">
        <v>331250.27499999997</v>
      </c>
      <c r="J106" s="147">
        <v>3630.14</v>
      </c>
      <c r="K106" s="147">
        <v>1604.8600000000001</v>
      </c>
      <c r="L106" s="367">
        <v>0</v>
      </c>
      <c r="M106" s="367">
        <v>0</v>
      </c>
      <c r="N106" s="367">
        <v>0</v>
      </c>
      <c r="O106" s="59"/>
      <c r="P106" s="59"/>
      <c r="Q106" s="59"/>
      <c r="R106" s="59"/>
      <c r="S106" s="144">
        <v>505120.80044922</v>
      </c>
      <c r="T106" s="145">
        <v>0</v>
      </c>
      <c r="U106" s="145">
        <v>21285.875000000004</v>
      </c>
      <c r="V106" s="146">
        <v>3.2000000000000001E-2</v>
      </c>
      <c r="W106" s="146">
        <v>0.41499999999999998</v>
      </c>
      <c r="X106" s="146">
        <v>0.55300000000000005</v>
      </c>
      <c r="Y106" s="146">
        <v>2.9000000000000001E-2</v>
      </c>
      <c r="Z106" s="146">
        <v>0.82399999999999995</v>
      </c>
      <c r="AA106" s="146">
        <v>0.14699999999999999</v>
      </c>
      <c r="AB106" s="63">
        <v>617.29037500000015</v>
      </c>
      <c r="AC106" s="63">
        <v>0</v>
      </c>
      <c r="AD106" s="63">
        <v>617.29037500000015</v>
      </c>
      <c r="AE106" s="63">
        <v>375502.43462500005</v>
      </c>
      <c r="AF106" s="63">
        <v>331250.27499999997</v>
      </c>
      <c r="AG106" s="63">
        <v>707370</v>
      </c>
      <c r="AH106" s="63">
        <v>0</v>
      </c>
      <c r="AI106" s="63">
        <v>0</v>
      </c>
      <c r="AJ106" s="63">
        <v>0</v>
      </c>
      <c r="AK106" s="63">
        <v>0</v>
      </c>
      <c r="AL106" s="63">
        <v>0</v>
      </c>
      <c r="AM106" s="63">
        <v>0</v>
      </c>
      <c r="AN106" s="63">
        <v>617.29037500000015</v>
      </c>
      <c r="AO106" s="63">
        <v>0</v>
      </c>
      <c r="AP106" s="63">
        <v>617.29037500000015</v>
      </c>
      <c r="AQ106" s="63">
        <v>375502.43462500005</v>
      </c>
      <c r="AR106" s="63">
        <v>331250.27499999997</v>
      </c>
      <c r="AS106" s="63">
        <v>707370</v>
      </c>
      <c r="AT106" s="63">
        <v>0</v>
      </c>
      <c r="AU106" s="63">
        <v>0</v>
      </c>
      <c r="AV106" s="63">
        <v>0</v>
      </c>
      <c r="AW106" s="63">
        <v>0</v>
      </c>
      <c r="AX106" s="63">
        <v>0</v>
      </c>
      <c r="AY106" s="63">
        <v>0</v>
      </c>
      <c r="AZ106" s="63">
        <v>0</v>
      </c>
      <c r="BA106" s="63">
        <v>505120.80044922</v>
      </c>
      <c r="BB106" s="63">
        <v>505120.80044922</v>
      </c>
      <c r="BC106" s="63">
        <v>0</v>
      </c>
      <c r="BD106" s="63">
        <v>146443.47500000001</v>
      </c>
      <c r="BE106" s="63">
        <v>651564.27544921997</v>
      </c>
      <c r="BF106" s="63">
        <v>0</v>
      </c>
      <c r="BG106" s="63">
        <v>505120.80044922</v>
      </c>
      <c r="BH106" s="63">
        <v>505120.80044922</v>
      </c>
      <c r="BI106" s="63">
        <v>0</v>
      </c>
      <c r="BJ106" s="63">
        <v>146443.47500000001</v>
      </c>
      <c r="BK106" s="63">
        <v>651564.27544921997</v>
      </c>
      <c r="BL106" s="63">
        <v>617.29037500000015</v>
      </c>
      <c r="BM106" s="63">
        <v>375502.43462500005</v>
      </c>
      <c r="BN106" s="63">
        <v>331250.27499999997</v>
      </c>
      <c r="BO106" s="63">
        <v>707370</v>
      </c>
      <c r="BP106" s="63">
        <v>505120.80044922</v>
      </c>
      <c r="BQ106" s="63">
        <v>0</v>
      </c>
      <c r="BR106" s="63">
        <v>146443.47500000001</v>
      </c>
      <c r="BS106" s="63">
        <v>651564.27544921997</v>
      </c>
      <c r="BT106" s="63">
        <v>505738.09082421998</v>
      </c>
      <c r="BU106" s="63">
        <v>375502.43462500005</v>
      </c>
      <c r="BV106" s="63">
        <v>477693.75</v>
      </c>
      <c r="BW106" s="63">
        <v>1358934.2754492201</v>
      </c>
      <c r="BX106" s="135"/>
      <c r="BY106" s="136">
        <v>0.30656351480420252</v>
      </c>
      <c r="BZ106" s="136">
        <v>0.47946709949149946</v>
      </c>
      <c r="CA106" s="136">
        <v>0.30656351480420252</v>
      </c>
      <c r="CB106" s="136">
        <v>0.99877942677010156</v>
      </c>
      <c r="CC106" s="136">
        <v>0</v>
      </c>
      <c r="CD106" s="136">
        <v>0.22475675926068042</v>
      </c>
      <c r="CE106" s="136">
        <v>0.77524324073931961</v>
      </c>
      <c r="CF106" s="136">
        <v>0</v>
      </c>
      <c r="CG106" s="137">
        <v>0.52053290050850043</v>
      </c>
      <c r="CH106" s="137">
        <v>0.69343648519579748</v>
      </c>
      <c r="CI106" s="137">
        <v>1.2205732298984624E-3</v>
      </c>
      <c r="CJ106" s="137">
        <v>1</v>
      </c>
      <c r="CK106" s="137">
        <v>0.46828431372549012</v>
      </c>
      <c r="CL106" s="137">
        <v>8.7265557628963652E-4</v>
      </c>
      <c r="CM106" s="137">
        <v>0.53084303069822025</v>
      </c>
      <c r="CN106" s="138"/>
      <c r="CO106" s="57" t="s">
        <v>221</v>
      </c>
      <c r="CP106" s="63">
        <v>5235</v>
      </c>
      <c r="CQ106" s="63">
        <v>1604.8600000000001</v>
      </c>
      <c r="CR106" s="63">
        <v>124.19831668499999</v>
      </c>
      <c r="CS106" s="64">
        <v>1.3589342754492202</v>
      </c>
      <c r="CT106" s="65">
        <v>30.656351480420252</v>
      </c>
      <c r="CU106" s="65">
        <v>416599.66786961525</v>
      </c>
      <c r="CV106" s="65">
        <v>52.053290050850045</v>
      </c>
      <c r="CW106" s="65">
        <v>47.946709949149948</v>
      </c>
      <c r="CX106" s="66">
        <v>77.524324073931965</v>
      </c>
      <c r="CY106" s="66">
        <v>0</v>
      </c>
      <c r="CZ106" s="66">
        <v>22.475675926068043</v>
      </c>
      <c r="DA106" s="125">
        <v>846.76188293634334</v>
      </c>
      <c r="DB106" s="125">
        <v>440.76741896489409</v>
      </c>
      <c r="DC106" s="125">
        <v>259.58629903519011</v>
      </c>
      <c r="DD106" s="125">
        <v>124.46308986613562</v>
      </c>
      <c r="DE106" s="116"/>
      <c r="DF106" s="116"/>
      <c r="DG106" s="116"/>
    </row>
    <row r="107" spans="1:111" s="115" customFormat="1" ht="21.75" customHeight="1" x14ac:dyDescent="0.25">
      <c r="A107" s="67" t="s">
        <v>222</v>
      </c>
      <c r="B107" s="125" t="s">
        <v>101</v>
      </c>
      <c r="C107" s="126">
        <v>189.394543067</v>
      </c>
      <c r="D107" s="127">
        <v>100</v>
      </c>
      <c r="E107" s="128" t="s">
        <v>145</v>
      </c>
      <c r="F107" s="129">
        <v>1</v>
      </c>
      <c r="G107" s="128" t="s">
        <v>135</v>
      </c>
      <c r="H107" s="127">
        <v>0</v>
      </c>
      <c r="I107" s="127">
        <v>0</v>
      </c>
      <c r="J107" s="127">
        <v>0</v>
      </c>
      <c r="K107" s="127">
        <v>100</v>
      </c>
      <c r="L107" s="368"/>
      <c r="M107" s="367">
        <v>0</v>
      </c>
      <c r="N107" s="367"/>
      <c r="O107" s="59"/>
      <c r="P107" s="59"/>
      <c r="Q107" s="59"/>
      <c r="R107" s="59"/>
      <c r="S107" s="144">
        <v>11771.250000000002</v>
      </c>
      <c r="T107" s="145">
        <v>0</v>
      </c>
      <c r="U107" s="145">
        <v>0</v>
      </c>
      <c r="V107" s="146">
        <v>3.2000000000000001E-2</v>
      </c>
      <c r="W107" s="146">
        <v>0.41499999999999998</v>
      </c>
      <c r="X107" s="146">
        <v>0.55300000000000005</v>
      </c>
      <c r="Y107" s="146">
        <v>2.9000000000000001E-2</v>
      </c>
      <c r="Z107" s="146">
        <v>0.82399999999999995</v>
      </c>
      <c r="AA107" s="146">
        <v>0.14699999999999999</v>
      </c>
      <c r="AB107" s="63">
        <v>0</v>
      </c>
      <c r="AC107" s="63">
        <v>0</v>
      </c>
      <c r="AD107" s="63">
        <v>0</v>
      </c>
      <c r="AE107" s="63">
        <v>0</v>
      </c>
      <c r="AF107" s="63">
        <v>0</v>
      </c>
      <c r="AG107" s="63">
        <v>0</v>
      </c>
      <c r="AH107" s="63">
        <v>0</v>
      </c>
      <c r="AI107" s="63">
        <v>0</v>
      </c>
      <c r="AJ107" s="63">
        <v>0</v>
      </c>
      <c r="AK107" s="63">
        <v>0</v>
      </c>
      <c r="AL107" s="63">
        <v>0</v>
      </c>
      <c r="AM107" s="63">
        <v>0</v>
      </c>
      <c r="AN107" s="63">
        <v>0</v>
      </c>
      <c r="AO107" s="63">
        <v>0</v>
      </c>
      <c r="AP107" s="63">
        <v>0</v>
      </c>
      <c r="AQ107" s="63">
        <v>0</v>
      </c>
      <c r="AR107" s="63">
        <v>0</v>
      </c>
      <c r="AS107" s="63">
        <v>0</v>
      </c>
      <c r="AT107" s="63">
        <v>0</v>
      </c>
      <c r="AU107" s="63">
        <v>0</v>
      </c>
      <c r="AV107" s="63">
        <v>0</v>
      </c>
      <c r="AW107" s="63">
        <v>0</v>
      </c>
      <c r="AX107" s="63">
        <v>0</v>
      </c>
      <c r="AY107" s="63">
        <v>0</v>
      </c>
      <c r="AZ107" s="63">
        <v>0</v>
      </c>
      <c r="BA107" s="63">
        <v>11771.250000000002</v>
      </c>
      <c r="BB107" s="63">
        <v>11771.250000000002</v>
      </c>
      <c r="BC107" s="63">
        <v>0</v>
      </c>
      <c r="BD107" s="63">
        <v>9125</v>
      </c>
      <c r="BE107" s="63">
        <v>20896.25</v>
      </c>
      <c r="BF107" s="63">
        <v>0</v>
      </c>
      <c r="BG107" s="63">
        <v>11771.250000000002</v>
      </c>
      <c r="BH107" s="63">
        <v>11771.250000000002</v>
      </c>
      <c r="BI107" s="63">
        <v>0</v>
      </c>
      <c r="BJ107" s="63">
        <v>9125</v>
      </c>
      <c r="BK107" s="63">
        <v>20896.25</v>
      </c>
      <c r="BL107" s="63">
        <v>0</v>
      </c>
      <c r="BM107" s="63">
        <v>0</v>
      </c>
      <c r="BN107" s="63">
        <v>0</v>
      </c>
      <c r="BO107" s="63">
        <v>0</v>
      </c>
      <c r="BP107" s="63">
        <v>11771.250000000002</v>
      </c>
      <c r="BQ107" s="63">
        <v>0</v>
      </c>
      <c r="BR107" s="63">
        <v>9125</v>
      </c>
      <c r="BS107" s="63">
        <v>20896.25</v>
      </c>
      <c r="BT107" s="63">
        <v>11771.250000000002</v>
      </c>
      <c r="BU107" s="63">
        <v>0</v>
      </c>
      <c r="BV107" s="63">
        <v>9125</v>
      </c>
      <c r="BW107" s="63">
        <v>20896.25</v>
      </c>
      <c r="BX107" s="135"/>
      <c r="BY107" s="136">
        <v>1</v>
      </c>
      <c r="BZ107" s="136">
        <v>1</v>
      </c>
      <c r="CA107" s="136">
        <v>1</v>
      </c>
      <c r="CB107" s="136">
        <v>1</v>
      </c>
      <c r="CC107" s="136">
        <v>0</v>
      </c>
      <c r="CD107" s="136">
        <v>0.4366812227074236</v>
      </c>
      <c r="CE107" s="136">
        <v>0.56331877729257651</v>
      </c>
      <c r="CF107" s="136">
        <v>0</v>
      </c>
      <c r="CG107" s="137">
        <v>0</v>
      </c>
      <c r="CH107" s="137">
        <v>0</v>
      </c>
      <c r="CI107" s="137">
        <v>0</v>
      </c>
      <c r="CJ107" s="137">
        <v>0</v>
      </c>
      <c r="CK107" s="137">
        <v>0</v>
      </c>
      <c r="CL107" s="137">
        <v>0</v>
      </c>
      <c r="CM107" s="137">
        <v>0</v>
      </c>
      <c r="CN107" s="138"/>
      <c r="CO107" s="57" t="s">
        <v>222</v>
      </c>
      <c r="CP107" s="63">
        <v>100</v>
      </c>
      <c r="CQ107" s="63">
        <v>100</v>
      </c>
      <c r="CR107" s="63">
        <v>189.394543067</v>
      </c>
      <c r="CS107" s="64">
        <v>2.0896250000000002E-2</v>
      </c>
      <c r="CT107" s="65">
        <v>100</v>
      </c>
      <c r="CU107" s="65">
        <v>20896.25</v>
      </c>
      <c r="CV107" s="65">
        <v>0</v>
      </c>
      <c r="CW107" s="65">
        <v>100</v>
      </c>
      <c r="CX107" s="66">
        <v>56.331877729257648</v>
      </c>
      <c r="CY107" s="66">
        <v>0</v>
      </c>
      <c r="CZ107" s="66">
        <v>43.668122270742359</v>
      </c>
      <c r="DA107" s="125">
        <v>208.96250000000001</v>
      </c>
      <c r="DB107" s="125">
        <v>0</v>
      </c>
      <c r="DC107" s="125" t="s">
        <v>102</v>
      </c>
      <c r="DD107" s="125">
        <v>208.96250000000001</v>
      </c>
      <c r="DE107" s="116"/>
      <c r="DF107" s="116"/>
      <c r="DG107" s="116"/>
    </row>
    <row r="108" spans="1:111" s="115" customFormat="1" ht="21.75" customHeight="1" x14ac:dyDescent="0.25">
      <c r="A108" s="67" t="s">
        <v>223</v>
      </c>
      <c r="B108" s="125" t="s">
        <v>101</v>
      </c>
      <c r="C108" s="126">
        <v>133.67568888299999</v>
      </c>
      <c r="D108" s="127">
        <v>1613</v>
      </c>
      <c r="E108" s="128" t="s">
        <v>134</v>
      </c>
      <c r="F108" s="129">
        <v>1</v>
      </c>
      <c r="G108" s="128" t="s">
        <v>135</v>
      </c>
      <c r="H108" s="127">
        <v>162995</v>
      </c>
      <c r="I108" s="127">
        <v>146357.70000000001</v>
      </c>
      <c r="J108" s="127">
        <v>1603.92</v>
      </c>
      <c r="K108" s="127">
        <v>9.0799999999999272</v>
      </c>
      <c r="L108" s="367">
        <v>0</v>
      </c>
      <c r="M108" s="367">
        <v>0</v>
      </c>
      <c r="N108" s="367">
        <v>0</v>
      </c>
      <c r="O108" s="59"/>
      <c r="P108" s="59"/>
      <c r="Q108" s="59"/>
      <c r="R108" s="59"/>
      <c r="S108" s="144">
        <v>174029.93775893317</v>
      </c>
      <c r="T108" s="145">
        <v>664.3</v>
      </c>
      <c r="U108" s="145">
        <v>134324.73000000001</v>
      </c>
      <c r="V108" s="146">
        <v>3.2000000000000001E-2</v>
      </c>
      <c r="W108" s="146">
        <v>0.41499999999999998</v>
      </c>
      <c r="X108" s="146">
        <v>0.55300000000000005</v>
      </c>
      <c r="Y108" s="146">
        <v>2.9000000000000001E-2</v>
      </c>
      <c r="Z108" s="146">
        <v>0.82399999999999995</v>
      </c>
      <c r="AA108" s="146">
        <v>0.14699999999999999</v>
      </c>
      <c r="AB108" s="63">
        <v>0</v>
      </c>
      <c r="AC108" s="63">
        <v>0</v>
      </c>
      <c r="AD108" s="63">
        <v>0</v>
      </c>
      <c r="AE108" s="63">
        <v>0</v>
      </c>
      <c r="AF108" s="63">
        <v>0</v>
      </c>
      <c r="AG108" s="63">
        <v>0</v>
      </c>
      <c r="AH108" s="63">
        <v>110959.26202000001</v>
      </c>
      <c r="AI108" s="63">
        <v>0</v>
      </c>
      <c r="AJ108" s="63">
        <v>110959.26202000001</v>
      </c>
      <c r="AK108" s="63">
        <v>0</v>
      </c>
      <c r="AL108" s="63">
        <v>0</v>
      </c>
      <c r="AM108" s="63">
        <v>110959.26202000001</v>
      </c>
      <c r="AN108" s="63">
        <v>110959.26202000001</v>
      </c>
      <c r="AO108" s="63">
        <v>0</v>
      </c>
      <c r="AP108" s="63">
        <v>110959.26202000001</v>
      </c>
      <c r="AQ108" s="63">
        <v>0</v>
      </c>
      <c r="AR108" s="63">
        <v>0</v>
      </c>
      <c r="AS108" s="63">
        <v>110959.26202000001</v>
      </c>
      <c r="AT108" s="63">
        <v>3916.6747700000005</v>
      </c>
      <c r="AU108" s="63">
        <v>0</v>
      </c>
      <c r="AV108" s="63">
        <v>3916.6747700000005</v>
      </c>
      <c r="AW108" s="63">
        <v>12720.625229999987</v>
      </c>
      <c r="AX108" s="63">
        <v>146357.70000000001</v>
      </c>
      <c r="AY108" s="63">
        <v>162995</v>
      </c>
      <c r="AZ108" s="63">
        <v>20113.093209999999</v>
      </c>
      <c r="BA108" s="63">
        <v>174029.93775893317</v>
      </c>
      <c r="BB108" s="63">
        <v>194143.03096893316</v>
      </c>
      <c r="BC108" s="63">
        <v>0</v>
      </c>
      <c r="BD108" s="63">
        <v>828.54999999999336</v>
      </c>
      <c r="BE108" s="63">
        <v>194971.58096893315</v>
      </c>
      <c r="BF108" s="63">
        <v>24029.767980000001</v>
      </c>
      <c r="BG108" s="63">
        <v>174029.93775893317</v>
      </c>
      <c r="BH108" s="63">
        <v>198059.70573893317</v>
      </c>
      <c r="BI108" s="63">
        <v>12720.625229999987</v>
      </c>
      <c r="BJ108" s="63">
        <v>147186.25</v>
      </c>
      <c r="BK108" s="63">
        <v>357966.58096893318</v>
      </c>
      <c r="BL108" s="63">
        <v>3916.6747700000005</v>
      </c>
      <c r="BM108" s="63">
        <v>12720.625229999987</v>
      </c>
      <c r="BN108" s="63">
        <v>146357.70000000001</v>
      </c>
      <c r="BO108" s="63">
        <v>162995</v>
      </c>
      <c r="BP108" s="63">
        <v>305102.29298893316</v>
      </c>
      <c r="BQ108" s="63">
        <v>0</v>
      </c>
      <c r="BR108" s="63">
        <v>828.54999999999336</v>
      </c>
      <c r="BS108" s="63">
        <v>305930.84298893315</v>
      </c>
      <c r="BT108" s="63">
        <v>309018.9677589332</v>
      </c>
      <c r="BU108" s="63">
        <v>12720.625229999987</v>
      </c>
      <c r="BV108" s="63">
        <v>147186.25</v>
      </c>
      <c r="BW108" s="63">
        <v>468925.8429889332</v>
      </c>
      <c r="BX108" s="135"/>
      <c r="BY108" s="136">
        <v>1</v>
      </c>
      <c r="BZ108" s="136">
        <v>0.76337567297902431</v>
      </c>
      <c r="CA108" s="136">
        <v>1</v>
      </c>
      <c r="CB108" s="136">
        <v>0.64093057838909184</v>
      </c>
      <c r="CC108" s="136">
        <v>1</v>
      </c>
      <c r="CD108" s="136">
        <v>0.41117315924185066</v>
      </c>
      <c r="CE108" s="136">
        <v>0.55329105080935526</v>
      </c>
      <c r="CF108" s="136">
        <v>3.5535789948794048E-2</v>
      </c>
      <c r="CG108" s="137">
        <v>0.23662432702097563</v>
      </c>
      <c r="CH108" s="137">
        <v>0</v>
      </c>
      <c r="CI108" s="137">
        <v>0.3590694216109081</v>
      </c>
      <c r="CJ108" s="137">
        <v>0</v>
      </c>
      <c r="CK108" s="137">
        <v>0</v>
      </c>
      <c r="CL108" s="137">
        <v>1</v>
      </c>
      <c r="CM108" s="137">
        <v>0</v>
      </c>
      <c r="CN108" s="138"/>
      <c r="CO108" s="57" t="s">
        <v>223</v>
      </c>
      <c r="CP108" s="63">
        <v>1613</v>
      </c>
      <c r="CQ108" s="63">
        <v>9.0799999999999272</v>
      </c>
      <c r="CR108" s="63">
        <v>133.67568888299999</v>
      </c>
      <c r="CS108" s="64">
        <v>0.46892584298893319</v>
      </c>
      <c r="CT108" s="65">
        <v>100</v>
      </c>
      <c r="CU108" s="65">
        <v>468925.8429889332</v>
      </c>
      <c r="CV108" s="65">
        <v>34.759227378271561</v>
      </c>
      <c r="CW108" s="65">
        <v>65.240772621728425</v>
      </c>
      <c r="CX108" s="66">
        <v>55.329105080935527</v>
      </c>
      <c r="CY108" s="66">
        <v>3.553578994879405</v>
      </c>
      <c r="CZ108" s="66">
        <v>41.117315924185064</v>
      </c>
      <c r="DA108" s="125">
        <v>51643.81530715165</v>
      </c>
      <c r="DB108" s="125">
        <v>17950.991189427456</v>
      </c>
      <c r="DC108" s="125">
        <v>0</v>
      </c>
      <c r="DD108" s="125">
        <v>221.92596464286001</v>
      </c>
      <c r="DE108" s="116"/>
      <c r="DF108" s="116"/>
      <c r="DG108" s="116"/>
    </row>
    <row r="109" spans="1:111" s="115" customFormat="1" ht="21.75" customHeight="1" x14ac:dyDescent="0.25">
      <c r="A109" s="67" t="s">
        <v>224</v>
      </c>
      <c r="B109" s="125" t="s">
        <v>104</v>
      </c>
      <c r="C109" s="126">
        <v>102.42308839</v>
      </c>
      <c r="D109" s="127">
        <v>2987</v>
      </c>
      <c r="E109" s="128" t="s">
        <v>134</v>
      </c>
      <c r="F109" s="129">
        <v>1</v>
      </c>
      <c r="G109" s="128" t="s">
        <v>135</v>
      </c>
      <c r="H109" s="127">
        <v>323025</v>
      </c>
      <c r="I109" s="127">
        <v>45625</v>
      </c>
      <c r="J109" s="149">
        <v>500</v>
      </c>
      <c r="K109" s="127">
        <v>2487</v>
      </c>
      <c r="L109" s="367">
        <v>0</v>
      </c>
      <c r="M109" s="367">
        <v>0</v>
      </c>
      <c r="N109" s="367">
        <v>0</v>
      </c>
      <c r="O109" s="59"/>
      <c r="P109" s="59"/>
      <c r="Q109" s="142">
        <v>122.69385246499999</v>
      </c>
      <c r="R109" s="143" t="s">
        <v>140</v>
      </c>
      <c r="S109" s="144">
        <v>499814.91529300122</v>
      </c>
      <c r="T109" s="145">
        <v>238.6</v>
      </c>
      <c r="U109" s="145">
        <v>4583.2</v>
      </c>
      <c r="V109" s="146">
        <v>3.2000000000000001E-2</v>
      </c>
      <c r="W109" s="146">
        <v>0.41499999999999998</v>
      </c>
      <c r="X109" s="146">
        <v>0.55300000000000005</v>
      </c>
      <c r="Y109" s="146">
        <v>2.9000000000000001E-2</v>
      </c>
      <c r="Z109" s="146">
        <v>0.82399999999999995</v>
      </c>
      <c r="AA109" s="146">
        <v>0.14699999999999999</v>
      </c>
      <c r="AB109" s="63">
        <v>0</v>
      </c>
      <c r="AC109" s="63">
        <v>0</v>
      </c>
      <c r="AD109" s="63">
        <v>0</v>
      </c>
      <c r="AE109" s="63">
        <v>0</v>
      </c>
      <c r="AF109" s="63">
        <v>0</v>
      </c>
      <c r="AG109" s="63">
        <v>0</v>
      </c>
      <c r="AH109" s="63">
        <v>3875.5757999999996</v>
      </c>
      <c r="AI109" s="63">
        <v>0</v>
      </c>
      <c r="AJ109" s="63">
        <v>3875.5757999999996</v>
      </c>
      <c r="AK109" s="63">
        <v>0</v>
      </c>
      <c r="AL109" s="63">
        <v>0</v>
      </c>
      <c r="AM109" s="63">
        <v>3875.5757999999996</v>
      </c>
      <c r="AN109" s="63">
        <v>3875.5757999999996</v>
      </c>
      <c r="AO109" s="63">
        <v>0</v>
      </c>
      <c r="AP109" s="63">
        <v>3875.5757999999996</v>
      </c>
      <c r="AQ109" s="63">
        <v>0</v>
      </c>
      <c r="AR109" s="63">
        <v>0</v>
      </c>
      <c r="AS109" s="63">
        <v>3875.5757999999996</v>
      </c>
      <c r="AT109" s="63">
        <v>140.548</v>
      </c>
      <c r="AU109" s="63">
        <v>122.69385246499999</v>
      </c>
      <c r="AV109" s="63">
        <v>263.24185246499997</v>
      </c>
      <c r="AW109" s="63">
        <v>277136.75814753497</v>
      </c>
      <c r="AX109" s="63">
        <v>45625</v>
      </c>
      <c r="AY109" s="63">
        <v>323025</v>
      </c>
      <c r="AZ109" s="63">
        <v>805.67619999999988</v>
      </c>
      <c r="BA109" s="63">
        <v>499692.2214405362</v>
      </c>
      <c r="BB109" s="63">
        <v>500497.89764053619</v>
      </c>
      <c r="BC109" s="63">
        <v>0</v>
      </c>
      <c r="BD109" s="63">
        <v>226938.75</v>
      </c>
      <c r="BE109" s="63">
        <v>727436.64764053619</v>
      </c>
      <c r="BF109" s="63">
        <v>946.22419999999988</v>
      </c>
      <c r="BG109" s="63">
        <v>499814.91529300122</v>
      </c>
      <c r="BH109" s="63">
        <v>500761.13949300122</v>
      </c>
      <c r="BI109" s="63">
        <v>277136.75814753497</v>
      </c>
      <c r="BJ109" s="63">
        <v>272563.75</v>
      </c>
      <c r="BK109" s="63">
        <v>1050461.6476405361</v>
      </c>
      <c r="BL109" s="63">
        <v>263.24185246499997</v>
      </c>
      <c r="BM109" s="63">
        <v>277136.75814753497</v>
      </c>
      <c r="BN109" s="63">
        <v>45625</v>
      </c>
      <c r="BO109" s="63">
        <v>323025</v>
      </c>
      <c r="BP109" s="63">
        <v>504373.47344053618</v>
      </c>
      <c r="BQ109" s="63">
        <v>0</v>
      </c>
      <c r="BR109" s="63">
        <v>226938.75</v>
      </c>
      <c r="BS109" s="63">
        <v>731312.22344053618</v>
      </c>
      <c r="BT109" s="63">
        <v>504636.71529300121</v>
      </c>
      <c r="BU109" s="63">
        <v>277136.75814753497</v>
      </c>
      <c r="BV109" s="63">
        <v>272563.75</v>
      </c>
      <c r="BW109" s="63">
        <v>1054337.2234405361</v>
      </c>
      <c r="BX109" s="135"/>
      <c r="BY109" s="136">
        <v>1</v>
      </c>
      <c r="BZ109" s="136">
        <v>0.99632415918376371</v>
      </c>
      <c r="CA109" s="136">
        <v>1</v>
      </c>
      <c r="CB109" s="136">
        <v>0.9923200677189139</v>
      </c>
      <c r="CC109" s="136">
        <v>1</v>
      </c>
      <c r="CD109" s="136">
        <v>0.25947044388741952</v>
      </c>
      <c r="CE109" s="136">
        <v>0.47670578037548661</v>
      </c>
      <c r="CF109" s="136">
        <v>0.26382377573709392</v>
      </c>
      <c r="CG109" s="137">
        <v>3.6758408162363239E-3</v>
      </c>
      <c r="CH109" s="137">
        <v>0</v>
      </c>
      <c r="CI109" s="137">
        <v>7.6799322810861478E-3</v>
      </c>
      <c r="CJ109" s="137">
        <v>0</v>
      </c>
      <c r="CK109" s="137">
        <v>0</v>
      </c>
      <c r="CL109" s="137">
        <v>1</v>
      </c>
      <c r="CM109" s="137">
        <v>0</v>
      </c>
      <c r="CN109" s="138"/>
      <c r="CO109" s="57" t="s">
        <v>224</v>
      </c>
      <c r="CP109" s="63">
        <v>2987</v>
      </c>
      <c r="CQ109" s="63">
        <v>2487</v>
      </c>
      <c r="CR109" s="63">
        <v>102.42308839</v>
      </c>
      <c r="CS109" s="64">
        <v>1.0543372234405362</v>
      </c>
      <c r="CT109" s="65">
        <v>100</v>
      </c>
      <c r="CU109" s="65">
        <v>1054337.2234405361</v>
      </c>
      <c r="CV109" s="65">
        <v>30.637730777056117</v>
      </c>
      <c r="CW109" s="65">
        <v>69.362269222943894</v>
      </c>
      <c r="CX109" s="66">
        <v>47.670578037548658</v>
      </c>
      <c r="CY109" s="66">
        <v>26.382377573709391</v>
      </c>
      <c r="CZ109" s="66">
        <v>25.947044388741951</v>
      </c>
      <c r="DA109" s="125">
        <v>423.93937412164701</v>
      </c>
      <c r="DB109" s="125">
        <v>129.88540410132691</v>
      </c>
      <c r="DC109" s="125">
        <v>0</v>
      </c>
      <c r="DD109" s="125">
        <v>351.67781976583063</v>
      </c>
      <c r="DE109" s="116"/>
      <c r="DF109" s="116"/>
      <c r="DG109" s="116"/>
    </row>
    <row r="110" spans="1:111" s="115" customFormat="1" ht="21.75" customHeight="1" x14ac:dyDescent="0.25">
      <c r="A110" s="67" t="s">
        <v>225</v>
      </c>
      <c r="B110" s="125" t="s">
        <v>105</v>
      </c>
      <c r="C110" s="126">
        <v>83.021267281799993</v>
      </c>
      <c r="D110" s="127">
        <v>700</v>
      </c>
      <c r="E110" s="128" t="s">
        <v>134</v>
      </c>
      <c r="F110" s="129">
        <v>1</v>
      </c>
      <c r="G110" s="128" t="s">
        <v>135</v>
      </c>
      <c r="H110" s="127">
        <v>34036.25</v>
      </c>
      <c r="I110" s="127">
        <v>27229.000000000004</v>
      </c>
      <c r="J110" s="149">
        <v>373</v>
      </c>
      <c r="K110" s="127">
        <v>327</v>
      </c>
      <c r="L110" s="367">
        <v>0</v>
      </c>
      <c r="M110" s="367">
        <v>0</v>
      </c>
      <c r="N110" s="367">
        <v>0</v>
      </c>
      <c r="O110" s="59"/>
      <c r="P110" s="59"/>
      <c r="Q110" s="59"/>
      <c r="R110" s="59"/>
      <c r="S110" s="144">
        <v>119172.81073143</v>
      </c>
      <c r="T110" s="145">
        <v>0</v>
      </c>
      <c r="U110" s="145">
        <v>66.8</v>
      </c>
      <c r="V110" s="146">
        <v>3.2000000000000001E-2</v>
      </c>
      <c r="W110" s="146">
        <v>0.41499999999999998</v>
      </c>
      <c r="X110" s="146">
        <v>0.55300000000000005</v>
      </c>
      <c r="Y110" s="146">
        <v>2.9000000000000001E-2</v>
      </c>
      <c r="Z110" s="146">
        <v>0.82399999999999995</v>
      </c>
      <c r="AA110" s="146">
        <v>0.14699999999999999</v>
      </c>
      <c r="AB110" s="63">
        <v>0</v>
      </c>
      <c r="AC110" s="63">
        <v>0</v>
      </c>
      <c r="AD110" s="63">
        <v>0</v>
      </c>
      <c r="AE110" s="63">
        <v>0</v>
      </c>
      <c r="AF110" s="63">
        <v>0</v>
      </c>
      <c r="AG110" s="63">
        <v>0</v>
      </c>
      <c r="AH110" s="63">
        <v>55.043199999999992</v>
      </c>
      <c r="AI110" s="63">
        <v>0</v>
      </c>
      <c r="AJ110" s="63">
        <v>55.043199999999992</v>
      </c>
      <c r="AK110" s="63">
        <v>0</v>
      </c>
      <c r="AL110" s="63">
        <v>0</v>
      </c>
      <c r="AM110" s="63">
        <v>55.043199999999992</v>
      </c>
      <c r="AN110" s="63">
        <v>55.043199999999992</v>
      </c>
      <c r="AO110" s="63">
        <v>0</v>
      </c>
      <c r="AP110" s="63">
        <v>55.043199999999992</v>
      </c>
      <c r="AQ110" s="63">
        <v>0</v>
      </c>
      <c r="AR110" s="63">
        <v>0</v>
      </c>
      <c r="AS110" s="63">
        <v>55.043199999999992</v>
      </c>
      <c r="AT110" s="63">
        <v>1.9372</v>
      </c>
      <c r="AU110" s="63">
        <v>0</v>
      </c>
      <c r="AV110" s="63">
        <v>1.9372</v>
      </c>
      <c r="AW110" s="63">
        <v>6805.3127999999961</v>
      </c>
      <c r="AX110" s="63">
        <v>27229.000000000004</v>
      </c>
      <c r="AY110" s="63">
        <v>34036.25</v>
      </c>
      <c r="AZ110" s="63">
        <v>9.8195999999999994</v>
      </c>
      <c r="BA110" s="63">
        <v>119172.81073143</v>
      </c>
      <c r="BB110" s="63">
        <v>119182.63033143</v>
      </c>
      <c r="BC110" s="63">
        <v>0</v>
      </c>
      <c r="BD110" s="63">
        <v>29838.75</v>
      </c>
      <c r="BE110" s="63">
        <v>149021.38033143</v>
      </c>
      <c r="BF110" s="63">
        <v>11.7568</v>
      </c>
      <c r="BG110" s="63">
        <v>119172.81073143</v>
      </c>
      <c r="BH110" s="63">
        <v>119184.56753143</v>
      </c>
      <c r="BI110" s="63">
        <v>6805.3127999999961</v>
      </c>
      <c r="BJ110" s="63">
        <v>57067.75</v>
      </c>
      <c r="BK110" s="63">
        <v>183057.63033143</v>
      </c>
      <c r="BL110" s="63">
        <v>1.9372</v>
      </c>
      <c r="BM110" s="63">
        <v>6805.3127999999961</v>
      </c>
      <c r="BN110" s="63">
        <v>27229.000000000004</v>
      </c>
      <c r="BO110" s="63">
        <v>34036.25</v>
      </c>
      <c r="BP110" s="63">
        <v>119237.67353143</v>
      </c>
      <c r="BQ110" s="63">
        <v>0</v>
      </c>
      <c r="BR110" s="63">
        <v>29838.75</v>
      </c>
      <c r="BS110" s="63">
        <v>149076.42353142999</v>
      </c>
      <c r="BT110" s="63">
        <v>119239.61073143</v>
      </c>
      <c r="BU110" s="63">
        <v>6805.3127999999961</v>
      </c>
      <c r="BV110" s="63">
        <v>57067.75</v>
      </c>
      <c r="BW110" s="63">
        <v>183112.67353142999</v>
      </c>
      <c r="BX110" s="135"/>
      <c r="BY110" s="136">
        <v>1</v>
      </c>
      <c r="BZ110" s="136">
        <v>0.99969940256488832</v>
      </c>
      <c r="CA110" s="136">
        <v>1</v>
      </c>
      <c r="CB110" s="136">
        <v>0.99953838158593145</v>
      </c>
      <c r="CC110" s="136">
        <v>1</v>
      </c>
      <c r="CD110" s="136">
        <v>0.31174745295608569</v>
      </c>
      <c r="CE110" s="136">
        <v>0.65107675279988952</v>
      </c>
      <c r="CF110" s="136">
        <v>3.7175794244024805E-2</v>
      </c>
      <c r="CG110" s="137">
        <v>3.005974351117331E-4</v>
      </c>
      <c r="CH110" s="137">
        <v>0</v>
      </c>
      <c r="CI110" s="137">
        <v>4.6161841406860049E-4</v>
      </c>
      <c r="CJ110" s="137">
        <v>0</v>
      </c>
      <c r="CK110" s="137">
        <v>0</v>
      </c>
      <c r="CL110" s="137">
        <v>1</v>
      </c>
      <c r="CM110" s="137">
        <v>0</v>
      </c>
      <c r="CN110" s="138"/>
      <c r="CO110" s="57" t="s">
        <v>225</v>
      </c>
      <c r="CP110" s="63">
        <v>700</v>
      </c>
      <c r="CQ110" s="63">
        <v>327</v>
      </c>
      <c r="CR110" s="63">
        <v>83.021267281799993</v>
      </c>
      <c r="CS110" s="64">
        <v>0.18311267353142999</v>
      </c>
      <c r="CT110" s="65">
        <v>100</v>
      </c>
      <c r="CU110" s="65">
        <v>183112.67353142999</v>
      </c>
      <c r="CV110" s="65">
        <v>18.587599287144872</v>
      </c>
      <c r="CW110" s="65">
        <v>81.412400712855131</v>
      </c>
      <c r="CX110" s="66">
        <v>65.107675279988953</v>
      </c>
      <c r="CY110" s="66">
        <v>3.7175794244024805</v>
      </c>
      <c r="CZ110" s="66">
        <v>31.17474529560857</v>
      </c>
      <c r="DA110" s="125">
        <v>559.97759489733937</v>
      </c>
      <c r="DB110" s="125">
        <v>104.08639143730886</v>
      </c>
      <c r="DC110" s="125">
        <v>0</v>
      </c>
      <c r="DD110" s="125">
        <v>261.51090047347145</v>
      </c>
      <c r="DE110" s="116"/>
      <c r="DF110" s="116"/>
      <c r="DG110" s="116"/>
    </row>
    <row r="111" spans="1:111" s="115" customFormat="1" ht="21.75" customHeight="1" x14ac:dyDescent="0.25">
      <c r="A111" s="67" t="s">
        <v>226</v>
      </c>
      <c r="B111" s="125" t="s">
        <v>105</v>
      </c>
      <c r="C111" s="126">
        <v>61.586530913300003</v>
      </c>
      <c r="D111" s="127">
        <v>191</v>
      </c>
      <c r="E111" s="128" t="s">
        <v>145</v>
      </c>
      <c r="F111" s="129">
        <v>1</v>
      </c>
      <c r="G111" s="128" t="s">
        <v>135</v>
      </c>
      <c r="H111" s="127">
        <v>0</v>
      </c>
      <c r="I111" s="127">
        <v>0</v>
      </c>
      <c r="J111" s="127">
        <v>0</v>
      </c>
      <c r="K111" s="127">
        <v>191</v>
      </c>
      <c r="L111" s="368"/>
      <c r="M111" s="367">
        <v>0</v>
      </c>
      <c r="N111" s="367"/>
      <c r="O111" s="142">
        <v>299.99999991999999</v>
      </c>
      <c r="P111" s="143" t="s">
        <v>140</v>
      </c>
      <c r="Q111" s="59"/>
      <c r="R111" s="59"/>
      <c r="S111" s="144">
        <v>8152.2750000000005</v>
      </c>
      <c r="T111" s="145">
        <v>0</v>
      </c>
      <c r="U111" s="145">
        <v>0</v>
      </c>
      <c r="V111" s="146">
        <v>3.2000000000000001E-2</v>
      </c>
      <c r="W111" s="146">
        <v>0.41499999999999998</v>
      </c>
      <c r="X111" s="146">
        <v>0.55300000000000005</v>
      </c>
      <c r="Y111" s="146">
        <v>2.9000000000000001E-2</v>
      </c>
      <c r="Z111" s="146">
        <v>0.82399999999999995</v>
      </c>
      <c r="AA111" s="146">
        <v>0.14699999999999999</v>
      </c>
      <c r="AB111" s="63">
        <v>0</v>
      </c>
      <c r="AC111" s="63">
        <v>0</v>
      </c>
      <c r="AD111" s="63">
        <v>0</v>
      </c>
      <c r="AE111" s="63">
        <v>0</v>
      </c>
      <c r="AF111" s="63">
        <v>0</v>
      </c>
      <c r="AG111" s="63">
        <v>0</v>
      </c>
      <c r="AH111" s="63">
        <v>0</v>
      </c>
      <c r="AI111" s="63">
        <v>0</v>
      </c>
      <c r="AJ111" s="63">
        <v>0</v>
      </c>
      <c r="AK111" s="63">
        <v>0</v>
      </c>
      <c r="AL111" s="63">
        <v>0</v>
      </c>
      <c r="AM111" s="63">
        <v>0</v>
      </c>
      <c r="AN111" s="63">
        <v>0</v>
      </c>
      <c r="AO111" s="63">
        <v>0</v>
      </c>
      <c r="AP111" s="63">
        <v>0</v>
      </c>
      <c r="AQ111" s="63">
        <v>0</v>
      </c>
      <c r="AR111" s="63">
        <v>0</v>
      </c>
      <c r="AS111" s="63">
        <v>0</v>
      </c>
      <c r="AT111" s="63">
        <v>0</v>
      </c>
      <c r="AU111" s="63">
        <v>0</v>
      </c>
      <c r="AV111" s="63">
        <v>0</v>
      </c>
      <c r="AW111" s="63">
        <v>0</v>
      </c>
      <c r="AX111" s="63">
        <v>0</v>
      </c>
      <c r="AY111" s="63">
        <v>0</v>
      </c>
      <c r="AZ111" s="63">
        <v>0</v>
      </c>
      <c r="BA111" s="63">
        <v>8152.2750000000005</v>
      </c>
      <c r="BB111" s="63">
        <v>8152.2750000000005</v>
      </c>
      <c r="BC111" s="63">
        <v>0</v>
      </c>
      <c r="BD111" s="63">
        <v>17428.75</v>
      </c>
      <c r="BE111" s="63">
        <v>25581.025000000001</v>
      </c>
      <c r="BF111" s="63">
        <v>0</v>
      </c>
      <c r="BG111" s="63">
        <v>8152.2750000000005</v>
      </c>
      <c r="BH111" s="63">
        <v>8152.2750000000005</v>
      </c>
      <c r="BI111" s="63">
        <v>0</v>
      </c>
      <c r="BJ111" s="63">
        <v>17428.75</v>
      </c>
      <c r="BK111" s="63">
        <v>25581.025000000001</v>
      </c>
      <c r="BL111" s="63">
        <v>0</v>
      </c>
      <c r="BM111" s="63">
        <v>0</v>
      </c>
      <c r="BN111" s="63">
        <v>0</v>
      </c>
      <c r="BO111" s="63">
        <v>0</v>
      </c>
      <c r="BP111" s="63">
        <v>8152.2750000000005</v>
      </c>
      <c r="BQ111" s="63">
        <v>0</v>
      </c>
      <c r="BR111" s="63">
        <v>17428.75</v>
      </c>
      <c r="BS111" s="63">
        <v>25581.025000000001</v>
      </c>
      <c r="BT111" s="63">
        <v>8152.2750000000005</v>
      </c>
      <c r="BU111" s="63">
        <v>0</v>
      </c>
      <c r="BV111" s="63">
        <v>17428.75</v>
      </c>
      <c r="BW111" s="63">
        <v>25581.025000000001</v>
      </c>
      <c r="BX111" s="135"/>
      <c r="BY111" s="136">
        <v>1</v>
      </c>
      <c r="BZ111" s="136">
        <v>1</v>
      </c>
      <c r="CA111" s="136">
        <v>1</v>
      </c>
      <c r="CB111" s="136">
        <v>1</v>
      </c>
      <c r="CC111" s="136">
        <v>0</v>
      </c>
      <c r="CD111" s="136">
        <v>0.68131554540914596</v>
      </c>
      <c r="CE111" s="136">
        <v>0.31868445459085398</v>
      </c>
      <c r="CF111" s="136">
        <v>0</v>
      </c>
      <c r="CG111" s="137">
        <v>0</v>
      </c>
      <c r="CH111" s="137">
        <v>0</v>
      </c>
      <c r="CI111" s="137">
        <v>0</v>
      </c>
      <c r="CJ111" s="137">
        <v>0</v>
      </c>
      <c r="CK111" s="137">
        <v>0</v>
      </c>
      <c r="CL111" s="137">
        <v>0</v>
      </c>
      <c r="CM111" s="137">
        <v>0</v>
      </c>
      <c r="CN111" s="138"/>
      <c r="CO111" s="57" t="s">
        <v>226</v>
      </c>
      <c r="CP111" s="63">
        <v>191</v>
      </c>
      <c r="CQ111" s="63">
        <v>191</v>
      </c>
      <c r="CR111" s="63">
        <v>61.586530913300003</v>
      </c>
      <c r="CS111" s="64">
        <v>2.5581025E-2</v>
      </c>
      <c r="CT111" s="65">
        <v>100</v>
      </c>
      <c r="CU111" s="65">
        <v>25581.025000000001</v>
      </c>
      <c r="CV111" s="65">
        <v>0</v>
      </c>
      <c r="CW111" s="65">
        <v>100</v>
      </c>
      <c r="CX111" s="66">
        <v>31.868445459085397</v>
      </c>
      <c r="CY111" s="66">
        <v>0</v>
      </c>
      <c r="CZ111" s="66">
        <v>68.131554540914593</v>
      </c>
      <c r="DA111" s="125">
        <v>133.93206806282723</v>
      </c>
      <c r="DB111" s="125">
        <v>0</v>
      </c>
      <c r="DC111" s="125" t="s">
        <v>102</v>
      </c>
      <c r="DD111" s="125">
        <v>133.93206806282723</v>
      </c>
      <c r="DE111" s="116"/>
      <c r="DF111" s="116"/>
      <c r="DG111" s="116"/>
    </row>
    <row r="112" spans="1:111" s="115" customFormat="1" ht="21.75" customHeight="1" x14ac:dyDescent="0.25">
      <c r="A112" s="67" t="s">
        <v>227</v>
      </c>
      <c r="B112" s="125" t="s">
        <v>108</v>
      </c>
      <c r="C112" s="126">
        <v>111.33686466100001</v>
      </c>
      <c r="D112" s="127">
        <v>989</v>
      </c>
      <c r="E112" s="128" t="s">
        <v>145</v>
      </c>
      <c r="F112" s="129">
        <v>1</v>
      </c>
      <c r="G112" s="128" t="s">
        <v>135</v>
      </c>
      <c r="H112" s="127">
        <v>0</v>
      </c>
      <c r="I112" s="127">
        <v>0</v>
      </c>
      <c r="J112" s="127">
        <v>0</v>
      </c>
      <c r="K112" s="127">
        <v>989</v>
      </c>
      <c r="L112" s="368"/>
      <c r="M112" s="367">
        <v>0</v>
      </c>
      <c r="N112" s="367"/>
      <c r="O112" s="148"/>
      <c r="P112" s="148"/>
      <c r="Q112" s="59"/>
      <c r="R112" s="59"/>
      <c r="S112" s="144">
        <v>108863.59849435999</v>
      </c>
      <c r="T112" s="145">
        <v>0</v>
      </c>
      <c r="U112" s="145">
        <v>0</v>
      </c>
      <c r="V112" s="146">
        <v>3.2000000000000001E-2</v>
      </c>
      <c r="W112" s="146">
        <v>0.41499999999999998</v>
      </c>
      <c r="X112" s="146">
        <v>0.55300000000000005</v>
      </c>
      <c r="Y112" s="146">
        <v>2.9000000000000001E-2</v>
      </c>
      <c r="Z112" s="146">
        <v>0.82399999999999995</v>
      </c>
      <c r="AA112" s="146">
        <v>0.14699999999999999</v>
      </c>
      <c r="AB112" s="63">
        <v>0</v>
      </c>
      <c r="AC112" s="63">
        <v>0</v>
      </c>
      <c r="AD112" s="63">
        <v>0</v>
      </c>
      <c r="AE112" s="63">
        <v>0</v>
      </c>
      <c r="AF112" s="63">
        <v>0</v>
      </c>
      <c r="AG112" s="63">
        <v>0</v>
      </c>
      <c r="AH112" s="63">
        <v>0</v>
      </c>
      <c r="AI112" s="63">
        <v>0</v>
      </c>
      <c r="AJ112" s="63">
        <v>0</v>
      </c>
      <c r="AK112" s="63">
        <v>0</v>
      </c>
      <c r="AL112" s="63">
        <v>0</v>
      </c>
      <c r="AM112" s="63">
        <v>0</v>
      </c>
      <c r="AN112" s="63">
        <v>0</v>
      </c>
      <c r="AO112" s="63">
        <v>0</v>
      </c>
      <c r="AP112" s="63">
        <v>0</v>
      </c>
      <c r="AQ112" s="63">
        <v>0</v>
      </c>
      <c r="AR112" s="63">
        <v>0</v>
      </c>
      <c r="AS112" s="63">
        <v>0</v>
      </c>
      <c r="AT112" s="63">
        <v>0</v>
      </c>
      <c r="AU112" s="63">
        <v>0</v>
      </c>
      <c r="AV112" s="63">
        <v>0</v>
      </c>
      <c r="AW112" s="63">
        <v>0</v>
      </c>
      <c r="AX112" s="63">
        <v>0</v>
      </c>
      <c r="AY112" s="63">
        <v>0</v>
      </c>
      <c r="AZ112" s="63">
        <v>0</v>
      </c>
      <c r="BA112" s="63">
        <v>108863.59849435999</v>
      </c>
      <c r="BB112" s="63">
        <v>108863.59849435999</v>
      </c>
      <c r="BC112" s="63">
        <v>0</v>
      </c>
      <c r="BD112" s="63">
        <v>90246.25</v>
      </c>
      <c r="BE112" s="63">
        <v>199109.84849435999</v>
      </c>
      <c r="BF112" s="63">
        <v>0</v>
      </c>
      <c r="BG112" s="63">
        <v>108863.59849435999</v>
      </c>
      <c r="BH112" s="63">
        <v>108863.59849435999</v>
      </c>
      <c r="BI112" s="63">
        <v>0</v>
      </c>
      <c r="BJ112" s="63">
        <v>90246.25</v>
      </c>
      <c r="BK112" s="63">
        <v>199109.84849435999</v>
      </c>
      <c r="BL112" s="63">
        <v>0</v>
      </c>
      <c r="BM112" s="63">
        <v>0</v>
      </c>
      <c r="BN112" s="63">
        <v>0</v>
      </c>
      <c r="BO112" s="63">
        <v>0</v>
      </c>
      <c r="BP112" s="63">
        <v>108863.59849435999</v>
      </c>
      <c r="BQ112" s="63">
        <v>0</v>
      </c>
      <c r="BR112" s="63">
        <v>90246.25</v>
      </c>
      <c r="BS112" s="63">
        <v>199109.84849435999</v>
      </c>
      <c r="BT112" s="63">
        <v>108863.59849435999</v>
      </c>
      <c r="BU112" s="63">
        <v>0</v>
      </c>
      <c r="BV112" s="63">
        <v>90246.25</v>
      </c>
      <c r="BW112" s="63">
        <v>199109.84849435999</v>
      </c>
      <c r="BX112" s="135"/>
      <c r="BY112" s="136">
        <v>1</v>
      </c>
      <c r="BZ112" s="136">
        <v>1</v>
      </c>
      <c r="CA112" s="136">
        <v>1</v>
      </c>
      <c r="CB112" s="136">
        <v>1</v>
      </c>
      <c r="CC112" s="136">
        <v>0</v>
      </c>
      <c r="CD112" s="136">
        <v>0.45324854939335824</v>
      </c>
      <c r="CE112" s="136">
        <v>0.54675145060664176</v>
      </c>
      <c r="CF112" s="136">
        <v>0</v>
      </c>
      <c r="CG112" s="137">
        <v>0</v>
      </c>
      <c r="CH112" s="137">
        <v>0</v>
      </c>
      <c r="CI112" s="137">
        <v>0</v>
      </c>
      <c r="CJ112" s="137">
        <v>0</v>
      </c>
      <c r="CK112" s="137">
        <v>0</v>
      </c>
      <c r="CL112" s="137">
        <v>0</v>
      </c>
      <c r="CM112" s="137">
        <v>0</v>
      </c>
      <c r="CN112" s="138"/>
      <c r="CO112" s="57" t="s">
        <v>227</v>
      </c>
      <c r="CP112" s="63">
        <v>989</v>
      </c>
      <c r="CQ112" s="63">
        <v>989</v>
      </c>
      <c r="CR112" s="63">
        <v>111.33686466100001</v>
      </c>
      <c r="CS112" s="64">
        <v>0.19910984849436</v>
      </c>
      <c r="CT112" s="65">
        <v>100</v>
      </c>
      <c r="CU112" s="65">
        <v>199109.84849435999</v>
      </c>
      <c r="CV112" s="65">
        <v>0</v>
      </c>
      <c r="CW112" s="65">
        <v>100</v>
      </c>
      <c r="CX112" s="66">
        <v>54.675145060664178</v>
      </c>
      <c r="CY112" s="66">
        <v>0</v>
      </c>
      <c r="CZ112" s="66">
        <v>45.324854939335822</v>
      </c>
      <c r="DA112" s="125">
        <v>201.32441708226492</v>
      </c>
      <c r="DB112" s="125">
        <v>0</v>
      </c>
      <c r="DC112" s="125" t="s">
        <v>102</v>
      </c>
      <c r="DD112" s="125">
        <v>201.32441708226492</v>
      </c>
      <c r="DE112" s="116"/>
      <c r="DF112" s="116"/>
      <c r="DG112" s="116"/>
    </row>
    <row r="113" spans="1:111" s="115" customFormat="1" ht="21.75" customHeight="1" x14ac:dyDescent="0.25">
      <c r="A113" s="67" t="s">
        <v>228</v>
      </c>
      <c r="B113" s="125" t="s">
        <v>105</v>
      </c>
      <c r="C113" s="126">
        <v>79.390031727199997</v>
      </c>
      <c r="D113" s="127">
        <v>352</v>
      </c>
      <c r="E113" s="128" t="s">
        <v>145</v>
      </c>
      <c r="F113" s="129">
        <v>1</v>
      </c>
      <c r="G113" s="128" t="s">
        <v>135</v>
      </c>
      <c r="H113" s="127">
        <v>0</v>
      </c>
      <c r="I113" s="127">
        <v>0</v>
      </c>
      <c r="J113" s="127">
        <v>0</v>
      </c>
      <c r="K113" s="127">
        <v>352</v>
      </c>
      <c r="L113" s="368"/>
      <c r="M113" s="367">
        <v>0</v>
      </c>
      <c r="N113" s="367"/>
      <c r="O113" s="148"/>
      <c r="P113" s="148"/>
      <c r="Q113" s="59"/>
      <c r="R113" s="59"/>
      <c r="S113" s="144">
        <v>47852.431524800013</v>
      </c>
      <c r="T113" s="145">
        <v>0</v>
      </c>
      <c r="U113" s="145">
        <v>0</v>
      </c>
      <c r="V113" s="146">
        <v>3.2000000000000001E-2</v>
      </c>
      <c r="W113" s="146">
        <v>0.41499999999999998</v>
      </c>
      <c r="X113" s="146">
        <v>0.55300000000000005</v>
      </c>
      <c r="Y113" s="146">
        <v>2.9000000000000001E-2</v>
      </c>
      <c r="Z113" s="146">
        <v>0.82399999999999995</v>
      </c>
      <c r="AA113" s="146">
        <v>0.14699999999999999</v>
      </c>
      <c r="AB113" s="63">
        <v>0</v>
      </c>
      <c r="AC113" s="63">
        <v>0</v>
      </c>
      <c r="AD113" s="63">
        <v>0</v>
      </c>
      <c r="AE113" s="63">
        <v>0</v>
      </c>
      <c r="AF113" s="63">
        <v>0</v>
      </c>
      <c r="AG113" s="63">
        <v>0</v>
      </c>
      <c r="AH113" s="63">
        <v>0</v>
      </c>
      <c r="AI113" s="63">
        <v>0</v>
      </c>
      <c r="AJ113" s="63">
        <v>0</v>
      </c>
      <c r="AK113" s="63">
        <v>0</v>
      </c>
      <c r="AL113" s="63">
        <v>0</v>
      </c>
      <c r="AM113" s="63">
        <v>0</v>
      </c>
      <c r="AN113" s="63">
        <v>0</v>
      </c>
      <c r="AO113" s="63">
        <v>0</v>
      </c>
      <c r="AP113" s="63">
        <v>0</v>
      </c>
      <c r="AQ113" s="63">
        <v>0</v>
      </c>
      <c r="AR113" s="63">
        <v>0</v>
      </c>
      <c r="AS113" s="63">
        <v>0</v>
      </c>
      <c r="AT113" s="63">
        <v>0</v>
      </c>
      <c r="AU113" s="63">
        <v>0</v>
      </c>
      <c r="AV113" s="63">
        <v>0</v>
      </c>
      <c r="AW113" s="63">
        <v>0</v>
      </c>
      <c r="AX113" s="63">
        <v>0</v>
      </c>
      <c r="AY113" s="63">
        <v>0</v>
      </c>
      <c r="AZ113" s="63">
        <v>0</v>
      </c>
      <c r="BA113" s="63">
        <v>47852.431524800013</v>
      </c>
      <c r="BB113" s="63">
        <v>47852.431524800013</v>
      </c>
      <c r="BC113" s="63">
        <v>0</v>
      </c>
      <c r="BD113" s="63">
        <v>32120</v>
      </c>
      <c r="BE113" s="63">
        <v>79972.43152480002</v>
      </c>
      <c r="BF113" s="63">
        <v>0</v>
      </c>
      <c r="BG113" s="63">
        <v>47852.431524800013</v>
      </c>
      <c r="BH113" s="63">
        <v>47852.431524800013</v>
      </c>
      <c r="BI113" s="63">
        <v>0</v>
      </c>
      <c r="BJ113" s="63">
        <v>32120</v>
      </c>
      <c r="BK113" s="63">
        <v>79972.43152480002</v>
      </c>
      <c r="BL113" s="63">
        <v>0</v>
      </c>
      <c r="BM113" s="63">
        <v>0</v>
      </c>
      <c r="BN113" s="63">
        <v>0</v>
      </c>
      <c r="BO113" s="63">
        <v>0</v>
      </c>
      <c r="BP113" s="63">
        <v>47852.431524800013</v>
      </c>
      <c r="BQ113" s="63">
        <v>0</v>
      </c>
      <c r="BR113" s="63">
        <v>32120</v>
      </c>
      <c r="BS113" s="63">
        <v>79972.43152480002</v>
      </c>
      <c r="BT113" s="63">
        <v>47852.431524800013</v>
      </c>
      <c r="BU113" s="63">
        <v>0</v>
      </c>
      <c r="BV113" s="63">
        <v>32120</v>
      </c>
      <c r="BW113" s="63">
        <v>79972.43152480002</v>
      </c>
      <c r="BX113" s="135"/>
      <c r="BY113" s="136">
        <v>1</v>
      </c>
      <c r="BZ113" s="136">
        <v>1</v>
      </c>
      <c r="CA113" s="136">
        <v>1</v>
      </c>
      <c r="CB113" s="136">
        <v>1</v>
      </c>
      <c r="CC113" s="136">
        <v>0</v>
      </c>
      <c r="CD113" s="136">
        <v>0.40163840698077763</v>
      </c>
      <c r="CE113" s="136">
        <v>0.59836159301922232</v>
      </c>
      <c r="CF113" s="136">
        <v>0</v>
      </c>
      <c r="CG113" s="137">
        <v>0</v>
      </c>
      <c r="CH113" s="137">
        <v>0</v>
      </c>
      <c r="CI113" s="137">
        <v>0</v>
      </c>
      <c r="CJ113" s="137">
        <v>0</v>
      </c>
      <c r="CK113" s="137">
        <v>0</v>
      </c>
      <c r="CL113" s="137">
        <v>0</v>
      </c>
      <c r="CM113" s="137">
        <v>0</v>
      </c>
      <c r="CN113" s="138"/>
      <c r="CO113" s="57" t="s">
        <v>228</v>
      </c>
      <c r="CP113" s="63">
        <v>352</v>
      </c>
      <c r="CQ113" s="63">
        <v>352</v>
      </c>
      <c r="CR113" s="63">
        <v>79.390031727199997</v>
      </c>
      <c r="CS113" s="64">
        <v>7.9972431524800019E-2</v>
      </c>
      <c r="CT113" s="65">
        <v>100</v>
      </c>
      <c r="CU113" s="65">
        <v>79972.43152480002</v>
      </c>
      <c r="CV113" s="65">
        <v>0</v>
      </c>
      <c r="CW113" s="65">
        <v>100</v>
      </c>
      <c r="CX113" s="66">
        <v>59.83615930192223</v>
      </c>
      <c r="CY113" s="66">
        <v>0</v>
      </c>
      <c r="CZ113" s="66">
        <v>40.163840698077763</v>
      </c>
      <c r="DA113" s="125">
        <v>227.19440774090916</v>
      </c>
      <c r="DB113" s="125">
        <v>0</v>
      </c>
      <c r="DC113" s="125" t="s">
        <v>102</v>
      </c>
      <c r="DD113" s="125">
        <v>227.19440774090916</v>
      </c>
      <c r="DE113" s="116"/>
      <c r="DF113" s="116"/>
      <c r="DG113" s="116"/>
    </row>
    <row r="114" spans="1:111" s="115" customFormat="1" ht="21.75" customHeight="1" x14ac:dyDescent="0.25">
      <c r="A114" s="67" t="s">
        <v>229</v>
      </c>
      <c r="B114" s="125" t="s">
        <v>107</v>
      </c>
      <c r="C114" s="126">
        <v>240.73590185699999</v>
      </c>
      <c r="D114" s="127">
        <v>3377</v>
      </c>
      <c r="E114" s="128" t="s">
        <v>138</v>
      </c>
      <c r="F114" s="129">
        <v>0</v>
      </c>
      <c r="G114" s="128" t="s">
        <v>135</v>
      </c>
      <c r="H114" s="127">
        <v>431430</v>
      </c>
      <c r="I114" s="127">
        <v>288578.125</v>
      </c>
      <c r="J114" s="147">
        <v>3162.5</v>
      </c>
      <c r="K114" s="147">
        <v>214.5</v>
      </c>
      <c r="L114" s="367">
        <v>0</v>
      </c>
      <c r="M114" s="367">
        <v>0</v>
      </c>
      <c r="N114" s="367">
        <v>0</v>
      </c>
      <c r="O114" s="148"/>
      <c r="P114" s="148"/>
      <c r="Q114" s="59"/>
      <c r="R114" s="59"/>
      <c r="S114" s="144">
        <v>104287.95599999999</v>
      </c>
      <c r="T114" s="145">
        <v>126.60000000000001</v>
      </c>
      <c r="U114" s="145">
        <v>3349.2000000000003</v>
      </c>
      <c r="V114" s="146">
        <v>3.2000000000000001E-2</v>
      </c>
      <c r="W114" s="146">
        <v>0.41499999999999998</v>
      </c>
      <c r="X114" s="146">
        <v>0.55300000000000005</v>
      </c>
      <c r="Y114" s="146">
        <v>2.9000000000000001E-2</v>
      </c>
      <c r="Z114" s="146">
        <v>0.82399999999999995</v>
      </c>
      <c r="AA114" s="146">
        <v>0.14699999999999999</v>
      </c>
      <c r="AB114" s="63">
        <v>101.17800000000001</v>
      </c>
      <c r="AC114" s="63">
        <v>0</v>
      </c>
      <c r="AD114" s="63">
        <v>101.17800000000001</v>
      </c>
      <c r="AE114" s="63">
        <v>142750.69699999999</v>
      </c>
      <c r="AF114" s="63">
        <v>288578.125</v>
      </c>
      <c r="AG114" s="63">
        <v>431430</v>
      </c>
      <c r="AH114" s="63">
        <v>0</v>
      </c>
      <c r="AI114" s="63">
        <v>0</v>
      </c>
      <c r="AJ114" s="63">
        <v>0</v>
      </c>
      <c r="AK114" s="63">
        <v>0</v>
      </c>
      <c r="AL114" s="63">
        <v>0</v>
      </c>
      <c r="AM114" s="63">
        <v>0</v>
      </c>
      <c r="AN114" s="63">
        <v>101.17800000000001</v>
      </c>
      <c r="AO114" s="63">
        <v>0</v>
      </c>
      <c r="AP114" s="63">
        <v>101.17800000000001</v>
      </c>
      <c r="AQ114" s="63">
        <v>142750.69699999999</v>
      </c>
      <c r="AR114" s="63">
        <v>288578.125</v>
      </c>
      <c r="AS114" s="63">
        <v>431430</v>
      </c>
      <c r="AT114" s="63">
        <v>0</v>
      </c>
      <c r="AU114" s="63">
        <v>0</v>
      </c>
      <c r="AV114" s="63">
        <v>0</v>
      </c>
      <c r="AW114" s="63">
        <v>0</v>
      </c>
      <c r="AX114" s="63">
        <v>0</v>
      </c>
      <c r="AY114" s="63">
        <v>0</v>
      </c>
      <c r="AZ114" s="63">
        <v>0</v>
      </c>
      <c r="BA114" s="63">
        <v>104287.95599999999</v>
      </c>
      <c r="BB114" s="63">
        <v>104287.95599999999</v>
      </c>
      <c r="BC114" s="63">
        <v>0</v>
      </c>
      <c r="BD114" s="63">
        <v>19573.125</v>
      </c>
      <c r="BE114" s="63">
        <v>123861.08099999999</v>
      </c>
      <c r="BF114" s="63">
        <v>0</v>
      </c>
      <c r="BG114" s="63">
        <v>104287.95599999999</v>
      </c>
      <c r="BH114" s="63">
        <v>104287.95599999999</v>
      </c>
      <c r="BI114" s="63">
        <v>0</v>
      </c>
      <c r="BJ114" s="63">
        <v>19573.125</v>
      </c>
      <c r="BK114" s="63">
        <v>123861.08099999999</v>
      </c>
      <c r="BL114" s="63">
        <v>101.17800000000001</v>
      </c>
      <c r="BM114" s="63">
        <v>142750.69699999999</v>
      </c>
      <c r="BN114" s="63">
        <v>288578.125</v>
      </c>
      <c r="BO114" s="63">
        <v>431430</v>
      </c>
      <c r="BP114" s="63">
        <v>104287.95599999999</v>
      </c>
      <c r="BQ114" s="63">
        <v>0</v>
      </c>
      <c r="BR114" s="63">
        <v>19573.125</v>
      </c>
      <c r="BS114" s="63">
        <v>123861.08099999999</v>
      </c>
      <c r="BT114" s="63">
        <v>104389.13399999999</v>
      </c>
      <c r="BU114" s="63">
        <v>142750.69699999999</v>
      </c>
      <c r="BV114" s="63">
        <v>308151.25</v>
      </c>
      <c r="BW114" s="63">
        <v>555291.08100000001</v>
      </c>
      <c r="BX114" s="135"/>
      <c r="BY114" s="136">
        <v>6.3517915309446255E-2</v>
      </c>
      <c r="BZ114" s="136">
        <v>0.22305613260876414</v>
      </c>
      <c r="CA114" s="136">
        <v>6.3517915309446255E-2</v>
      </c>
      <c r="CB114" s="136">
        <v>0.99903076119014456</v>
      </c>
      <c r="CC114" s="136">
        <v>0</v>
      </c>
      <c r="CD114" s="136">
        <v>0.15802481975754759</v>
      </c>
      <c r="CE114" s="136">
        <v>0.84197518024245244</v>
      </c>
      <c r="CF114" s="136">
        <v>0</v>
      </c>
      <c r="CG114" s="137">
        <v>0.77694386739123589</v>
      </c>
      <c r="CH114" s="137">
        <v>0.93648208469055372</v>
      </c>
      <c r="CI114" s="137">
        <v>9.6923880985543974E-4</v>
      </c>
      <c r="CJ114" s="137">
        <v>1</v>
      </c>
      <c r="CK114" s="137">
        <v>0.6688874788494078</v>
      </c>
      <c r="CL114" s="137">
        <v>2.3451776649746197E-4</v>
      </c>
      <c r="CM114" s="137">
        <v>0.33087800338409473</v>
      </c>
      <c r="CN114" s="138"/>
      <c r="CO114" s="57" t="s">
        <v>229</v>
      </c>
      <c r="CP114" s="63">
        <v>3377</v>
      </c>
      <c r="CQ114" s="63">
        <v>214.5</v>
      </c>
      <c r="CR114" s="63">
        <v>240.73590185699999</v>
      </c>
      <c r="CS114" s="64">
        <v>0.55529108100000002</v>
      </c>
      <c r="CT114" s="65">
        <v>6.3517915309446256</v>
      </c>
      <c r="CU114" s="65">
        <v>35270.931855048861</v>
      </c>
      <c r="CV114" s="65">
        <v>77.694386739123587</v>
      </c>
      <c r="CW114" s="65">
        <v>22.305613260876413</v>
      </c>
      <c r="CX114" s="66">
        <v>84.197518024245241</v>
      </c>
      <c r="CY114" s="66">
        <v>0</v>
      </c>
      <c r="CZ114" s="66">
        <v>15.802481975754759</v>
      </c>
      <c r="DA114" s="125">
        <v>2588.7696083916085</v>
      </c>
      <c r="DB114" s="125">
        <v>2011.3286713286714</v>
      </c>
      <c r="DC114" s="125">
        <v>164.43324874148649</v>
      </c>
      <c r="DD114" s="125">
        <v>36.677844536570916</v>
      </c>
      <c r="DE114" s="116"/>
      <c r="DF114" s="116"/>
      <c r="DG114" s="116"/>
    </row>
    <row r="115" spans="1:111" s="115" customFormat="1" ht="21.75" customHeight="1" x14ac:dyDescent="0.25">
      <c r="A115" s="67" t="s">
        <v>230</v>
      </c>
      <c r="B115" s="125" t="s">
        <v>110</v>
      </c>
      <c r="C115" s="126">
        <v>115.96733968700001</v>
      </c>
      <c r="D115" s="127">
        <v>4756</v>
      </c>
      <c r="E115" s="128" t="s">
        <v>134</v>
      </c>
      <c r="F115" s="129">
        <v>1</v>
      </c>
      <c r="G115" s="128" t="s">
        <v>135</v>
      </c>
      <c r="H115" s="127">
        <v>555477</v>
      </c>
      <c r="I115" s="127">
        <v>354911.4</v>
      </c>
      <c r="J115" s="127">
        <v>3889.44</v>
      </c>
      <c r="K115" s="127">
        <v>866.56</v>
      </c>
      <c r="L115" s="367">
        <v>0</v>
      </c>
      <c r="M115" s="367">
        <v>0</v>
      </c>
      <c r="N115" s="367">
        <v>0</v>
      </c>
      <c r="O115" s="148"/>
      <c r="P115" s="148"/>
      <c r="Q115" s="59"/>
      <c r="R115" s="59"/>
      <c r="S115" s="144">
        <v>195618.00323584993</v>
      </c>
      <c r="T115" s="145">
        <v>2454.4</v>
      </c>
      <c r="U115" s="145">
        <v>497.25</v>
      </c>
      <c r="V115" s="146">
        <v>3.2000000000000001E-2</v>
      </c>
      <c r="W115" s="146">
        <v>0.41499999999999998</v>
      </c>
      <c r="X115" s="146">
        <v>0.55300000000000005</v>
      </c>
      <c r="Y115" s="146">
        <v>2.9000000000000001E-2</v>
      </c>
      <c r="Z115" s="146">
        <v>0.82399999999999995</v>
      </c>
      <c r="AA115" s="146">
        <v>0.14699999999999999</v>
      </c>
      <c r="AB115" s="63">
        <v>0</v>
      </c>
      <c r="AC115" s="63">
        <v>0</v>
      </c>
      <c r="AD115" s="63">
        <v>0</v>
      </c>
      <c r="AE115" s="63">
        <v>0</v>
      </c>
      <c r="AF115" s="63">
        <v>0</v>
      </c>
      <c r="AG115" s="63">
        <v>0</v>
      </c>
      <c r="AH115" s="63">
        <v>1428.31</v>
      </c>
      <c r="AI115" s="63">
        <v>0</v>
      </c>
      <c r="AJ115" s="63">
        <v>1428.31</v>
      </c>
      <c r="AK115" s="63">
        <v>0</v>
      </c>
      <c r="AL115" s="63">
        <v>0</v>
      </c>
      <c r="AM115" s="63">
        <v>1428.31</v>
      </c>
      <c r="AN115" s="63">
        <v>1428.31</v>
      </c>
      <c r="AO115" s="63">
        <v>0</v>
      </c>
      <c r="AP115" s="63">
        <v>1428.31</v>
      </c>
      <c r="AQ115" s="63">
        <v>0</v>
      </c>
      <c r="AR115" s="63">
        <v>0</v>
      </c>
      <c r="AS115" s="63">
        <v>1428.31</v>
      </c>
      <c r="AT115" s="63">
        <v>92.96105</v>
      </c>
      <c r="AU115" s="63">
        <v>0</v>
      </c>
      <c r="AV115" s="63">
        <v>92.96105</v>
      </c>
      <c r="AW115" s="63">
        <v>200472.63894999996</v>
      </c>
      <c r="AX115" s="63">
        <v>354911.4</v>
      </c>
      <c r="AY115" s="63">
        <v>555477</v>
      </c>
      <c r="AZ115" s="63">
        <v>1430.37895</v>
      </c>
      <c r="BA115" s="63">
        <v>195618.00323584993</v>
      </c>
      <c r="BB115" s="63">
        <v>197048.38218584994</v>
      </c>
      <c r="BC115" s="63">
        <v>0</v>
      </c>
      <c r="BD115" s="63">
        <v>79073.599999999991</v>
      </c>
      <c r="BE115" s="63">
        <v>276121.98218584992</v>
      </c>
      <c r="BF115" s="63">
        <v>1523.3400000000001</v>
      </c>
      <c r="BG115" s="63">
        <v>195618.00323584993</v>
      </c>
      <c r="BH115" s="63">
        <v>197141.34323584996</v>
      </c>
      <c r="BI115" s="63">
        <v>200472.63894999996</v>
      </c>
      <c r="BJ115" s="63">
        <v>433985</v>
      </c>
      <c r="BK115" s="63">
        <v>831598.98218584992</v>
      </c>
      <c r="BL115" s="63">
        <v>92.96105</v>
      </c>
      <c r="BM115" s="63">
        <v>200472.63894999996</v>
      </c>
      <c r="BN115" s="63">
        <v>354911.4</v>
      </c>
      <c r="BO115" s="63">
        <v>555477</v>
      </c>
      <c r="BP115" s="63">
        <v>198476.69218584994</v>
      </c>
      <c r="BQ115" s="63">
        <v>0</v>
      </c>
      <c r="BR115" s="63">
        <v>79073.599999999991</v>
      </c>
      <c r="BS115" s="63">
        <v>277550.29218584992</v>
      </c>
      <c r="BT115" s="63">
        <v>198569.65323584995</v>
      </c>
      <c r="BU115" s="63">
        <v>200472.63894999996</v>
      </c>
      <c r="BV115" s="63">
        <v>433985</v>
      </c>
      <c r="BW115" s="63">
        <v>833027.29218584998</v>
      </c>
      <c r="BX115" s="135"/>
      <c r="BY115" s="136">
        <v>1</v>
      </c>
      <c r="BZ115" s="136">
        <v>0.99828539831359886</v>
      </c>
      <c r="CA115" s="136">
        <v>1</v>
      </c>
      <c r="CB115" s="136">
        <v>0.99280700763321805</v>
      </c>
      <c r="CC115" s="136">
        <v>1</v>
      </c>
      <c r="CD115" s="136">
        <v>0.52186812309374719</v>
      </c>
      <c r="CE115" s="136">
        <v>0.237062992450599</v>
      </c>
      <c r="CF115" s="136">
        <v>0.2410688844556538</v>
      </c>
      <c r="CG115" s="137">
        <v>1.7146016864010996E-3</v>
      </c>
      <c r="CH115" s="137">
        <v>0</v>
      </c>
      <c r="CI115" s="137">
        <v>7.1929923667819126E-3</v>
      </c>
      <c r="CJ115" s="137">
        <v>0</v>
      </c>
      <c r="CK115" s="137">
        <v>0</v>
      </c>
      <c r="CL115" s="137">
        <v>1</v>
      </c>
      <c r="CM115" s="137">
        <v>0</v>
      </c>
      <c r="CN115" s="138"/>
      <c r="CO115" s="57" t="s">
        <v>230</v>
      </c>
      <c r="CP115" s="63">
        <v>4756</v>
      </c>
      <c r="CQ115" s="63">
        <v>866.56</v>
      </c>
      <c r="CR115" s="63">
        <v>115.96733968700001</v>
      </c>
      <c r="CS115" s="64">
        <v>0.83302729218584992</v>
      </c>
      <c r="CT115" s="65">
        <v>100</v>
      </c>
      <c r="CU115" s="65">
        <v>833027.29218584986</v>
      </c>
      <c r="CV115" s="65">
        <v>66.681728823366342</v>
      </c>
      <c r="CW115" s="65">
        <v>33.318271176633665</v>
      </c>
      <c r="CX115" s="66">
        <v>23.706299245059899</v>
      </c>
      <c r="CY115" s="66">
        <v>24.106888445565382</v>
      </c>
      <c r="CZ115" s="66">
        <v>52.186812309374716</v>
      </c>
      <c r="DA115" s="125">
        <v>961.30365143308029</v>
      </c>
      <c r="DB115" s="125">
        <v>641.01389401772531</v>
      </c>
      <c r="DC115" s="125">
        <v>0</v>
      </c>
      <c r="DD115" s="125">
        <v>174.85260348735281</v>
      </c>
      <c r="DE115" s="116"/>
      <c r="DF115" s="116"/>
      <c r="DG115" s="116"/>
    </row>
    <row r="116" spans="1:111" s="115" customFormat="1" ht="21.75" customHeight="1" x14ac:dyDescent="0.25">
      <c r="A116" s="67" t="s">
        <v>231</v>
      </c>
      <c r="B116" s="125" t="s">
        <v>105</v>
      </c>
      <c r="C116" s="126">
        <v>134.52579395500001</v>
      </c>
      <c r="D116" s="127">
        <v>1877</v>
      </c>
      <c r="E116" s="128" t="s">
        <v>134</v>
      </c>
      <c r="F116" s="129">
        <v>1</v>
      </c>
      <c r="G116" s="128" t="s">
        <v>135</v>
      </c>
      <c r="H116" s="127">
        <v>206590</v>
      </c>
      <c r="I116" s="127">
        <v>150661.04999999999</v>
      </c>
      <c r="J116" s="127">
        <v>1651.08</v>
      </c>
      <c r="K116" s="127">
        <v>225.92000000000007</v>
      </c>
      <c r="L116" s="367">
        <v>18786.240000000002</v>
      </c>
      <c r="M116" s="367">
        <v>1507836</v>
      </c>
      <c r="N116" s="367">
        <v>1526622.24</v>
      </c>
      <c r="O116" s="142">
        <v>247715.00000849998</v>
      </c>
      <c r="P116" s="143" t="s">
        <v>232</v>
      </c>
      <c r="Q116" s="59"/>
      <c r="R116" s="59"/>
      <c r="S116" s="144">
        <v>2217.375</v>
      </c>
      <c r="T116" s="145">
        <v>0</v>
      </c>
      <c r="U116" s="145">
        <v>0</v>
      </c>
      <c r="V116" s="146">
        <v>3.2000000000000001E-2</v>
      </c>
      <c r="W116" s="146">
        <v>0.41499999999999998</v>
      </c>
      <c r="X116" s="146">
        <v>0.55300000000000005</v>
      </c>
      <c r="Y116" s="146">
        <v>2.9000000000000001E-2</v>
      </c>
      <c r="Z116" s="146">
        <v>0.82399999999999995</v>
      </c>
      <c r="AA116" s="146">
        <v>0.14699999999999999</v>
      </c>
      <c r="AB116" s="63">
        <v>0</v>
      </c>
      <c r="AC116" s="63">
        <v>0</v>
      </c>
      <c r="AD116" s="63">
        <v>0</v>
      </c>
      <c r="AE116" s="63">
        <v>0</v>
      </c>
      <c r="AF116" s="63">
        <v>0</v>
      </c>
      <c r="AG116" s="63">
        <v>0</v>
      </c>
      <c r="AH116" s="63">
        <v>0</v>
      </c>
      <c r="AI116" s="63">
        <v>0</v>
      </c>
      <c r="AJ116" s="63">
        <v>0</v>
      </c>
      <c r="AK116" s="63">
        <v>1507836</v>
      </c>
      <c r="AL116" s="63">
        <v>0</v>
      </c>
      <c r="AM116" s="63">
        <v>1507836</v>
      </c>
      <c r="AN116" s="63">
        <v>0</v>
      </c>
      <c r="AO116" s="63">
        <v>0</v>
      </c>
      <c r="AP116" s="63">
        <v>0</v>
      </c>
      <c r="AQ116" s="63">
        <v>1507836</v>
      </c>
      <c r="AR116" s="63">
        <v>0</v>
      </c>
      <c r="AS116" s="63">
        <v>1507836</v>
      </c>
      <c r="AT116" s="63">
        <v>0</v>
      </c>
      <c r="AU116" s="63">
        <v>0</v>
      </c>
      <c r="AV116" s="63">
        <v>0</v>
      </c>
      <c r="AW116" s="63">
        <v>55928.950000000012</v>
      </c>
      <c r="AX116" s="63">
        <v>150661.04999999999</v>
      </c>
      <c r="AY116" s="63">
        <v>206590</v>
      </c>
      <c r="AZ116" s="63">
        <v>0</v>
      </c>
      <c r="BA116" s="63">
        <v>2217.375</v>
      </c>
      <c r="BB116" s="63">
        <v>2217.375</v>
      </c>
      <c r="BC116" s="63">
        <v>18786.240000000002</v>
      </c>
      <c r="BD116" s="63">
        <v>20615.200000000008</v>
      </c>
      <c r="BE116" s="63">
        <v>41618.81500000001</v>
      </c>
      <c r="BF116" s="63">
        <v>0</v>
      </c>
      <c r="BG116" s="63">
        <v>2217.375</v>
      </c>
      <c r="BH116" s="63">
        <v>2217.375</v>
      </c>
      <c r="BI116" s="63">
        <v>74715.190000000017</v>
      </c>
      <c r="BJ116" s="63">
        <v>171276.25</v>
      </c>
      <c r="BK116" s="63">
        <v>248208.815</v>
      </c>
      <c r="BL116" s="63">
        <v>0</v>
      </c>
      <c r="BM116" s="63">
        <v>55928.950000000012</v>
      </c>
      <c r="BN116" s="63">
        <v>150661.04999999999</v>
      </c>
      <c r="BO116" s="63">
        <v>206590</v>
      </c>
      <c r="BP116" s="63">
        <v>2217.375</v>
      </c>
      <c r="BQ116" s="63">
        <v>1526622.24</v>
      </c>
      <c r="BR116" s="63">
        <v>20615.200000000008</v>
      </c>
      <c r="BS116" s="63">
        <v>1549454.8149999999</v>
      </c>
      <c r="BT116" s="63">
        <v>2217.375</v>
      </c>
      <c r="BU116" s="63">
        <v>1582551.19</v>
      </c>
      <c r="BV116" s="63">
        <v>171276.25</v>
      </c>
      <c r="BW116" s="63">
        <v>1756044.8149999999</v>
      </c>
      <c r="BX116" s="135"/>
      <c r="BY116" s="136">
        <v>1</v>
      </c>
      <c r="BZ116" s="136">
        <v>0.14134537619986653</v>
      </c>
      <c r="CA116" s="136">
        <v>1</v>
      </c>
      <c r="CB116" s="136">
        <v>1</v>
      </c>
      <c r="CC116" s="136">
        <v>4.7211863017208325E-2</v>
      </c>
      <c r="CD116" s="136">
        <v>0.69004902182865668</v>
      </c>
      <c r="CE116" s="136">
        <v>8.9335062495665193E-3</v>
      </c>
      <c r="CF116" s="136">
        <v>0.30101747192177691</v>
      </c>
      <c r="CG116" s="137">
        <v>0.85865462380013347</v>
      </c>
      <c r="CH116" s="137">
        <v>0</v>
      </c>
      <c r="CI116" s="137">
        <v>0</v>
      </c>
      <c r="CJ116" s="137">
        <v>0.95278813698279174</v>
      </c>
      <c r="CK116" s="137">
        <v>0</v>
      </c>
      <c r="CL116" s="137">
        <v>0</v>
      </c>
      <c r="CM116" s="137">
        <v>1</v>
      </c>
      <c r="CN116" s="138"/>
      <c r="CO116" s="57" t="s">
        <v>231</v>
      </c>
      <c r="CP116" s="63">
        <v>1877</v>
      </c>
      <c r="CQ116" s="63">
        <v>225.92000000000007</v>
      </c>
      <c r="CR116" s="63">
        <v>134.52579395500001</v>
      </c>
      <c r="CS116" s="64">
        <v>1.7560448149999999</v>
      </c>
      <c r="CT116" s="65">
        <v>100</v>
      </c>
      <c r="CU116" s="65">
        <v>1756044.8149999999</v>
      </c>
      <c r="CV116" s="65">
        <v>11.764506135340287</v>
      </c>
      <c r="CW116" s="65">
        <v>88.235493864659702</v>
      </c>
      <c r="CX116" s="66">
        <v>0.89335062495665196</v>
      </c>
      <c r="CY116" s="66">
        <v>30.10174719217769</v>
      </c>
      <c r="CZ116" s="66">
        <v>69.004902182865663</v>
      </c>
      <c r="DA116" s="125">
        <v>7772.8612561968812</v>
      </c>
      <c r="DB116" s="125">
        <v>914.43873937677029</v>
      </c>
      <c r="DC116" s="125">
        <v>0</v>
      </c>
      <c r="DD116" s="125">
        <v>132.23698188598829</v>
      </c>
      <c r="DE116" s="116"/>
      <c r="DF116" s="116"/>
      <c r="DG116" s="116"/>
    </row>
    <row r="117" spans="1:111" s="115" customFormat="1" ht="21.75" customHeight="1" x14ac:dyDescent="0.25">
      <c r="A117" s="67" t="s">
        <v>233</v>
      </c>
      <c r="B117" s="125" t="s">
        <v>110</v>
      </c>
      <c r="C117" s="126">
        <v>52.410488395800002</v>
      </c>
      <c r="D117" s="127">
        <v>423</v>
      </c>
      <c r="E117" s="128" t="s">
        <v>145</v>
      </c>
      <c r="F117" s="129">
        <v>1</v>
      </c>
      <c r="G117" s="128" t="s">
        <v>135</v>
      </c>
      <c r="H117" s="127">
        <v>0</v>
      </c>
      <c r="I117" s="127">
        <v>0</v>
      </c>
      <c r="J117" s="127">
        <v>0</v>
      </c>
      <c r="K117" s="127">
        <v>423</v>
      </c>
      <c r="L117" s="368"/>
      <c r="M117" s="367">
        <v>0</v>
      </c>
      <c r="N117" s="367"/>
      <c r="O117" s="148"/>
      <c r="P117" s="148"/>
      <c r="Q117" s="59"/>
      <c r="R117" s="59"/>
      <c r="S117" s="144">
        <v>130632.688132</v>
      </c>
      <c r="T117" s="145">
        <v>0</v>
      </c>
      <c r="U117" s="145">
        <v>348.85</v>
      </c>
      <c r="V117" s="146">
        <v>3.2000000000000001E-2</v>
      </c>
      <c r="W117" s="146">
        <v>0.41499999999999998</v>
      </c>
      <c r="X117" s="146">
        <v>0.55300000000000005</v>
      </c>
      <c r="Y117" s="146">
        <v>2.9000000000000001E-2</v>
      </c>
      <c r="Z117" s="146">
        <v>0.82399999999999995</v>
      </c>
      <c r="AA117" s="146">
        <v>0.14699999999999999</v>
      </c>
      <c r="AB117" s="63">
        <v>0</v>
      </c>
      <c r="AC117" s="63">
        <v>0</v>
      </c>
      <c r="AD117" s="63">
        <v>0</v>
      </c>
      <c r="AE117" s="63">
        <v>0</v>
      </c>
      <c r="AF117" s="63">
        <v>0</v>
      </c>
      <c r="AG117" s="63">
        <v>0</v>
      </c>
      <c r="AH117" s="63">
        <v>0</v>
      </c>
      <c r="AI117" s="63">
        <v>0</v>
      </c>
      <c r="AJ117" s="63">
        <v>0</v>
      </c>
      <c r="AK117" s="63">
        <v>0</v>
      </c>
      <c r="AL117" s="63">
        <v>0</v>
      </c>
      <c r="AM117" s="63">
        <v>0</v>
      </c>
      <c r="AN117" s="63">
        <v>0</v>
      </c>
      <c r="AO117" s="63">
        <v>0</v>
      </c>
      <c r="AP117" s="63">
        <v>0</v>
      </c>
      <c r="AQ117" s="63">
        <v>0</v>
      </c>
      <c r="AR117" s="63">
        <v>0</v>
      </c>
      <c r="AS117" s="63">
        <v>0</v>
      </c>
      <c r="AT117" s="63">
        <v>0</v>
      </c>
      <c r="AU117" s="63">
        <v>0</v>
      </c>
      <c r="AV117" s="63">
        <v>0</v>
      </c>
      <c r="AW117" s="63">
        <v>0</v>
      </c>
      <c r="AX117" s="63">
        <v>0</v>
      </c>
      <c r="AY117" s="63">
        <v>0</v>
      </c>
      <c r="AZ117" s="63">
        <v>0</v>
      </c>
      <c r="BA117" s="63">
        <v>130632.688132</v>
      </c>
      <c r="BB117" s="63">
        <v>130632.688132</v>
      </c>
      <c r="BC117" s="63">
        <v>0</v>
      </c>
      <c r="BD117" s="63">
        <v>38598.75</v>
      </c>
      <c r="BE117" s="63">
        <v>169231.43813199998</v>
      </c>
      <c r="BF117" s="63">
        <v>0</v>
      </c>
      <c r="BG117" s="63">
        <v>130632.688132</v>
      </c>
      <c r="BH117" s="63">
        <v>130632.688132</v>
      </c>
      <c r="BI117" s="63">
        <v>0</v>
      </c>
      <c r="BJ117" s="63">
        <v>38598.75</v>
      </c>
      <c r="BK117" s="63">
        <v>169231.43813199998</v>
      </c>
      <c r="BL117" s="63">
        <v>0</v>
      </c>
      <c r="BM117" s="63">
        <v>0</v>
      </c>
      <c r="BN117" s="63">
        <v>0</v>
      </c>
      <c r="BO117" s="63">
        <v>0</v>
      </c>
      <c r="BP117" s="63">
        <v>130632.688132</v>
      </c>
      <c r="BQ117" s="63">
        <v>0</v>
      </c>
      <c r="BR117" s="63">
        <v>38598.75</v>
      </c>
      <c r="BS117" s="63">
        <v>169231.43813199998</v>
      </c>
      <c r="BT117" s="63">
        <v>130632.688132</v>
      </c>
      <c r="BU117" s="63">
        <v>0</v>
      </c>
      <c r="BV117" s="63">
        <v>38598.75</v>
      </c>
      <c r="BW117" s="63">
        <v>169231.43813199998</v>
      </c>
      <c r="BX117" s="135"/>
      <c r="BY117" s="136">
        <v>1</v>
      </c>
      <c r="BZ117" s="136">
        <v>1</v>
      </c>
      <c r="CA117" s="136">
        <v>1</v>
      </c>
      <c r="CB117" s="136">
        <v>1</v>
      </c>
      <c r="CC117" s="136">
        <v>0</v>
      </c>
      <c r="CD117" s="136">
        <v>0.22808262120831885</v>
      </c>
      <c r="CE117" s="136">
        <v>0.77191737879168121</v>
      </c>
      <c r="CF117" s="136">
        <v>0</v>
      </c>
      <c r="CG117" s="137">
        <v>0</v>
      </c>
      <c r="CH117" s="137">
        <v>0</v>
      </c>
      <c r="CI117" s="137">
        <v>0</v>
      </c>
      <c r="CJ117" s="137">
        <v>0</v>
      </c>
      <c r="CK117" s="137">
        <v>0</v>
      </c>
      <c r="CL117" s="137">
        <v>0</v>
      </c>
      <c r="CM117" s="137">
        <v>0</v>
      </c>
      <c r="CN117" s="138"/>
      <c r="CO117" s="57" t="s">
        <v>233</v>
      </c>
      <c r="CP117" s="63">
        <v>423</v>
      </c>
      <c r="CQ117" s="63">
        <v>423</v>
      </c>
      <c r="CR117" s="63">
        <v>52.410488395800002</v>
      </c>
      <c r="CS117" s="64">
        <v>0.16923143813199998</v>
      </c>
      <c r="CT117" s="65">
        <v>100</v>
      </c>
      <c r="CU117" s="65">
        <v>169231.43813200001</v>
      </c>
      <c r="CV117" s="65">
        <v>0</v>
      </c>
      <c r="CW117" s="65">
        <v>100</v>
      </c>
      <c r="CX117" s="66">
        <v>77.191737879168116</v>
      </c>
      <c r="CY117" s="66">
        <v>0</v>
      </c>
      <c r="CZ117" s="66">
        <v>22.808262120831884</v>
      </c>
      <c r="DA117" s="125">
        <v>400.07432182505903</v>
      </c>
      <c r="DB117" s="125">
        <v>0</v>
      </c>
      <c r="DC117" s="125" t="s">
        <v>102</v>
      </c>
      <c r="DD117" s="125">
        <v>400.07432182505903</v>
      </c>
      <c r="DE117" s="116"/>
      <c r="DF117" s="116"/>
      <c r="DG117" s="116"/>
    </row>
    <row r="118" spans="1:111" s="115" customFormat="1" ht="21.75" customHeight="1" x14ac:dyDescent="0.25">
      <c r="A118" s="67" t="s">
        <v>234</v>
      </c>
      <c r="B118" s="125" t="s">
        <v>110</v>
      </c>
      <c r="C118" s="126">
        <v>55.744943983299997</v>
      </c>
      <c r="D118" s="127">
        <v>583</v>
      </c>
      <c r="E118" s="128" t="s">
        <v>134</v>
      </c>
      <c r="F118" s="129">
        <v>1</v>
      </c>
      <c r="G118" s="128" t="s">
        <v>135</v>
      </c>
      <c r="H118" s="127">
        <v>8711</v>
      </c>
      <c r="I118" s="127">
        <v>8498.6965</v>
      </c>
      <c r="J118" s="127">
        <v>150.22</v>
      </c>
      <c r="K118" s="127">
        <v>432.78</v>
      </c>
      <c r="L118" s="367">
        <v>0</v>
      </c>
      <c r="M118" s="367">
        <v>0</v>
      </c>
      <c r="N118" s="367">
        <v>0</v>
      </c>
      <c r="O118" s="148"/>
      <c r="P118" s="148"/>
      <c r="Q118" s="59"/>
      <c r="R118" s="59"/>
      <c r="S118" s="144">
        <v>96115.447301380016</v>
      </c>
      <c r="T118" s="145">
        <v>0</v>
      </c>
      <c r="U118" s="145">
        <v>5930</v>
      </c>
      <c r="V118" s="146">
        <v>3.2000000000000001E-2</v>
      </c>
      <c r="W118" s="146">
        <v>0.41499999999999998</v>
      </c>
      <c r="X118" s="146">
        <v>0.55300000000000005</v>
      </c>
      <c r="Y118" s="146">
        <v>2.9000000000000001E-2</v>
      </c>
      <c r="Z118" s="146">
        <v>0.82399999999999995</v>
      </c>
      <c r="AA118" s="146">
        <v>0.14699999999999999</v>
      </c>
      <c r="AB118" s="63">
        <v>0</v>
      </c>
      <c r="AC118" s="63">
        <v>0</v>
      </c>
      <c r="AD118" s="63">
        <v>0</v>
      </c>
      <c r="AE118" s="63">
        <v>0</v>
      </c>
      <c r="AF118" s="63">
        <v>0</v>
      </c>
      <c r="AG118" s="63">
        <v>0</v>
      </c>
      <c r="AH118" s="63">
        <v>4886.32</v>
      </c>
      <c r="AI118" s="63">
        <v>0</v>
      </c>
      <c r="AJ118" s="63">
        <v>4886.32</v>
      </c>
      <c r="AK118" s="63">
        <v>0</v>
      </c>
      <c r="AL118" s="63">
        <v>0</v>
      </c>
      <c r="AM118" s="63">
        <v>4886.32</v>
      </c>
      <c r="AN118" s="63">
        <v>4886.32</v>
      </c>
      <c r="AO118" s="63">
        <v>0</v>
      </c>
      <c r="AP118" s="63">
        <v>4886.32</v>
      </c>
      <c r="AQ118" s="63">
        <v>0</v>
      </c>
      <c r="AR118" s="63">
        <v>0</v>
      </c>
      <c r="AS118" s="63">
        <v>4886.32</v>
      </c>
      <c r="AT118" s="63">
        <v>171.97</v>
      </c>
      <c r="AU118" s="63">
        <v>0</v>
      </c>
      <c r="AV118" s="63">
        <v>171.97</v>
      </c>
      <c r="AW118" s="63">
        <v>40.333499999999987</v>
      </c>
      <c r="AX118" s="63">
        <v>8498.6965</v>
      </c>
      <c r="AY118" s="63">
        <v>8711</v>
      </c>
      <c r="AZ118" s="63">
        <v>871.70999999999992</v>
      </c>
      <c r="BA118" s="63">
        <v>96115.447301380016</v>
      </c>
      <c r="BB118" s="63">
        <v>96987.157301380023</v>
      </c>
      <c r="BC118" s="63">
        <v>0</v>
      </c>
      <c r="BD118" s="63">
        <v>39491.174999999996</v>
      </c>
      <c r="BE118" s="63">
        <v>136478.33230138003</v>
      </c>
      <c r="BF118" s="63">
        <v>1043.6799999999998</v>
      </c>
      <c r="BG118" s="63">
        <v>96115.447301380016</v>
      </c>
      <c r="BH118" s="63">
        <v>97159.127301380024</v>
      </c>
      <c r="BI118" s="63">
        <v>40.333499999999987</v>
      </c>
      <c r="BJ118" s="63">
        <v>47989.871499999994</v>
      </c>
      <c r="BK118" s="63">
        <v>145189.33230138003</v>
      </c>
      <c r="BL118" s="63">
        <v>171.97</v>
      </c>
      <c r="BM118" s="63">
        <v>40.333499999999987</v>
      </c>
      <c r="BN118" s="63">
        <v>8498.6965</v>
      </c>
      <c r="BO118" s="63">
        <v>8711</v>
      </c>
      <c r="BP118" s="63">
        <v>101873.47730138001</v>
      </c>
      <c r="BQ118" s="63">
        <v>0</v>
      </c>
      <c r="BR118" s="63">
        <v>39491.174999999996</v>
      </c>
      <c r="BS118" s="63">
        <v>141364.65230138003</v>
      </c>
      <c r="BT118" s="63">
        <v>102045.44730138002</v>
      </c>
      <c r="BU118" s="63">
        <v>40.333499999999987</v>
      </c>
      <c r="BV118" s="63">
        <v>47989.871499999994</v>
      </c>
      <c r="BW118" s="63">
        <v>150075.65230138003</v>
      </c>
      <c r="BX118" s="135"/>
      <c r="BY118" s="136">
        <v>1</v>
      </c>
      <c r="BZ118" s="136">
        <v>0.96744095444484657</v>
      </c>
      <c r="CA118" s="136">
        <v>1</v>
      </c>
      <c r="CB118" s="136">
        <v>0.95211623713531501</v>
      </c>
      <c r="CC118" s="136">
        <v>1</v>
      </c>
      <c r="CD118" s="136">
        <v>0.3305330408186184</v>
      </c>
      <c r="CE118" s="136">
        <v>0.66918915984612271</v>
      </c>
      <c r="CF118" s="136">
        <v>2.7779933525885232E-4</v>
      </c>
      <c r="CG118" s="137">
        <v>3.2559045555153432E-2</v>
      </c>
      <c r="CH118" s="137">
        <v>0</v>
      </c>
      <c r="CI118" s="137">
        <v>4.7883762864685091E-2</v>
      </c>
      <c r="CJ118" s="137">
        <v>0</v>
      </c>
      <c r="CK118" s="137">
        <v>0</v>
      </c>
      <c r="CL118" s="137">
        <v>1</v>
      </c>
      <c r="CM118" s="137">
        <v>0</v>
      </c>
      <c r="CN118" s="138"/>
      <c r="CO118" s="57" t="s">
        <v>234</v>
      </c>
      <c r="CP118" s="63">
        <v>583</v>
      </c>
      <c r="CQ118" s="63">
        <v>432.78</v>
      </c>
      <c r="CR118" s="63">
        <v>55.744943983299997</v>
      </c>
      <c r="CS118" s="64">
        <v>0.15007565230138004</v>
      </c>
      <c r="CT118" s="65">
        <v>100</v>
      </c>
      <c r="CU118" s="65">
        <v>150075.65230138003</v>
      </c>
      <c r="CV118" s="65">
        <v>5.8044058889090682</v>
      </c>
      <c r="CW118" s="65">
        <v>94.195594111090927</v>
      </c>
      <c r="CX118" s="66">
        <v>66.918915984612269</v>
      </c>
      <c r="CY118" s="66">
        <v>2.7779933525885231E-2</v>
      </c>
      <c r="CZ118" s="66">
        <v>33.053304081861839</v>
      </c>
      <c r="DA118" s="125">
        <v>346.77122857197662</v>
      </c>
      <c r="DB118" s="125">
        <v>20.128009612274138</v>
      </c>
      <c r="DC118" s="125">
        <v>0</v>
      </c>
      <c r="DD118" s="125">
        <v>249.03830583427106</v>
      </c>
      <c r="DE118" s="116"/>
      <c r="DF118" s="116"/>
      <c r="DG118" s="116"/>
    </row>
    <row r="119" spans="1:111" s="115" customFormat="1" ht="21.75" customHeight="1" x14ac:dyDescent="0.25">
      <c r="A119" s="67" t="s">
        <v>235</v>
      </c>
      <c r="B119" s="125" t="s">
        <v>105</v>
      </c>
      <c r="C119" s="126">
        <v>82.800615560300002</v>
      </c>
      <c r="D119" s="127">
        <v>408</v>
      </c>
      <c r="E119" s="128" t="s">
        <v>145</v>
      </c>
      <c r="F119" s="129">
        <v>1</v>
      </c>
      <c r="G119" s="128" t="s">
        <v>135</v>
      </c>
      <c r="H119" s="127">
        <v>0</v>
      </c>
      <c r="I119" s="127">
        <v>0</v>
      </c>
      <c r="J119" s="127">
        <v>0</v>
      </c>
      <c r="K119" s="127">
        <v>408</v>
      </c>
      <c r="L119" s="368"/>
      <c r="M119" s="367">
        <v>0</v>
      </c>
      <c r="N119" s="367"/>
      <c r="O119" s="148"/>
      <c r="P119" s="378"/>
      <c r="Q119" s="59"/>
      <c r="R119" s="59"/>
      <c r="S119" s="144">
        <v>74262.728637799999</v>
      </c>
      <c r="T119" s="145">
        <v>80</v>
      </c>
      <c r="U119" s="145">
        <v>0</v>
      </c>
      <c r="V119" s="146">
        <v>3.2000000000000001E-2</v>
      </c>
      <c r="W119" s="146">
        <v>0.41499999999999998</v>
      </c>
      <c r="X119" s="146">
        <v>0.55300000000000005</v>
      </c>
      <c r="Y119" s="146">
        <v>2.9000000000000001E-2</v>
      </c>
      <c r="Z119" s="146">
        <v>0.82399999999999995</v>
      </c>
      <c r="AA119" s="146">
        <v>0.14699999999999999</v>
      </c>
      <c r="AB119" s="63">
        <v>0</v>
      </c>
      <c r="AC119" s="63">
        <v>0</v>
      </c>
      <c r="AD119" s="63">
        <v>0</v>
      </c>
      <c r="AE119" s="63">
        <v>0</v>
      </c>
      <c r="AF119" s="63">
        <v>0</v>
      </c>
      <c r="AG119" s="63">
        <v>0</v>
      </c>
      <c r="AH119" s="63">
        <v>0</v>
      </c>
      <c r="AI119" s="63">
        <v>0</v>
      </c>
      <c r="AJ119" s="63">
        <v>0</v>
      </c>
      <c r="AK119" s="63">
        <v>0</v>
      </c>
      <c r="AL119" s="63">
        <v>0</v>
      </c>
      <c r="AM119" s="63">
        <v>0</v>
      </c>
      <c r="AN119" s="63">
        <v>0</v>
      </c>
      <c r="AO119" s="63">
        <v>0</v>
      </c>
      <c r="AP119" s="63">
        <v>0</v>
      </c>
      <c r="AQ119" s="63">
        <v>0</v>
      </c>
      <c r="AR119" s="63">
        <v>0</v>
      </c>
      <c r="AS119" s="63">
        <v>0</v>
      </c>
      <c r="AT119" s="63">
        <v>0</v>
      </c>
      <c r="AU119" s="63">
        <v>0</v>
      </c>
      <c r="AV119" s="63">
        <v>0</v>
      </c>
      <c r="AW119" s="63">
        <v>0</v>
      </c>
      <c r="AX119" s="63">
        <v>0</v>
      </c>
      <c r="AY119" s="63">
        <v>0</v>
      </c>
      <c r="AZ119" s="63">
        <v>0</v>
      </c>
      <c r="BA119" s="63">
        <v>74262.728637799999</v>
      </c>
      <c r="BB119" s="63">
        <v>74262.728637799999</v>
      </c>
      <c r="BC119" s="63">
        <v>0</v>
      </c>
      <c r="BD119" s="63">
        <v>37230</v>
      </c>
      <c r="BE119" s="63">
        <v>111492.7286378</v>
      </c>
      <c r="BF119" s="63">
        <v>0</v>
      </c>
      <c r="BG119" s="63">
        <v>74262.728637799999</v>
      </c>
      <c r="BH119" s="63">
        <v>74262.728637799999</v>
      </c>
      <c r="BI119" s="63">
        <v>0</v>
      </c>
      <c r="BJ119" s="63">
        <v>37230</v>
      </c>
      <c r="BK119" s="63">
        <v>111492.7286378</v>
      </c>
      <c r="BL119" s="63">
        <v>0</v>
      </c>
      <c r="BM119" s="63">
        <v>0</v>
      </c>
      <c r="BN119" s="63">
        <v>0</v>
      </c>
      <c r="BO119" s="63">
        <v>0</v>
      </c>
      <c r="BP119" s="63">
        <v>74262.728637799999</v>
      </c>
      <c r="BQ119" s="63">
        <v>0</v>
      </c>
      <c r="BR119" s="63">
        <v>37230</v>
      </c>
      <c r="BS119" s="63">
        <v>111492.7286378</v>
      </c>
      <c r="BT119" s="63">
        <v>74262.728637799999</v>
      </c>
      <c r="BU119" s="63">
        <v>0</v>
      </c>
      <c r="BV119" s="63">
        <v>37230</v>
      </c>
      <c r="BW119" s="63">
        <v>111492.7286378</v>
      </c>
      <c r="BX119" s="135"/>
      <c r="BY119" s="136">
        <v>1</v>
      </c>
      <c r="BZ119" s="136">
        <v>1</v>
      </c>
      <c r="CA119" s="136">
        <v>1</v>
      </c>
      <c r="CB119" s="136">
        <v>1</v>
      </c>
      <c r="CC119" s="136">
        <v>0</v>
      </c>
      <c r="CD119" s="136">
        <v>0.33392312175753591</v>
      </c>
      <c r="CE119" s="136">
        <v>0.66607687824246409</v>
      </c>
      <c r="CF119" s="136">
        <v>0</v>
      </c>
      <c r="CG119" s="137">
        <v>0</v>
      </c>
      <c r="CH119" s="137">
        <v>0</v>
      </c>
      <c r="CI119" s="137">
        <v>0</v>
      </c>
      <c r="CJ119" s="137">
        <v>0</v>
      </c>
      <c r="CK119" s="137">
        <v>0</v>
      </c>
      <c r="CL119" s="137">
        <v>0</v>
      </c>
      <c r="CM119" s="137">
        <v>0</v>
      </c>
      <c r="CN119" s="138"/>
      <c r="CO119" s="57" t="s">
        <v>235</v>
      </c>
      <c r="CP119" s="63">
        <v>408</v>
      </c>
      <c r="CQ119" s="63">
        <v>408</v>
      </c>
      <c r="CR119" s="63">
        <v>82.800615560300002</v>
      </c>
      <c r="CS119" s="64">
        <v>0.11149272863779999</v>
      </c>
      <c r="CT119" s="65">
        <v>100</v>
      </c>
      <c r="CU119" s="65">
        <v>111492.72863779998</v>
      </c>
      <c r="CV119" s="65">
        <v>0</v>
      </c>
      <c r="CW119" s="65">
        <v>100</v>
      </c>
      <c r="CX119" s="66">
        <v>66.607687824246412</v>
      </c>
      <c r="CY119" s="66">
        <v>0</v>
      </c>
      <c r="CZ119" s="66">
        <v>33.392312175753588</v>
      </c>
      <c r="DA119" s="125">
        <v>273.26649175931374</v>
      </c>
      <c r="DB119" s="125">
        <v>0</v>
      </c>
      <c r="DC119" s="125" t="s">
        <v>102</v>
      </c>
      <c r="DD119" s="125">
        <v>273.26649175931374</v>
      </c>
      <c r="DE119" s="116"/>
      <c r="DF119" s="116"/>
      <c r="DG119" s="116"/>
    </row>
    <row r="120" spans="1:111" s="115" customFormat="1" ht="21.75" customHeight="1" x14ac:dyDescent="0.25">
      <c r="A120" s="67" t="s">
        <v>236</v>
      </c>
      <c r="B120" s="125" t="s">
        <v>109</v>
      </c>
      <c r="C120" s="126">
        <v>133.05554887599999</v>
      </c>
      <c r="D120" s="127">
        <v>715</v>
      </c>
      <c r="E120" s="128" t="s">
        <v>134</v>
      </c>
      <c r="F120" s="129">
        <v>1</v>
      </c>
      <c r="G120" s="128" t="s">
        <v>135</v>
      </c>
      <c r="H120" s="127">
        <v>30291.000001499997</v>
      </c>
      <c r="I120" s="127">
        <v>25696.000000000004</v>
      </c>
      <c r="J120" s="127">
        <v>352</v>
      </c>
      <c r="K120" s="127">
        <v>363</v>
      </c>
      <c r="L120" s="367">
        <v>0</v>
      </c>
      <c r="M120" s="367">
        <v>0</v>
      </c>
      <c r="N120" s="367">
        <v>0</v>
      </c>
      <c r="O120" s="142">
        <v>54750</v>
      </c>
      <c r="P120" s="377" t="s">
        <v>237</v>
      </c>
      <c r="Q120" s="59"/>
      <c r="R120" s="59"/>
      <c r="S120" s="144">
        <v>4993.2</v>
      </c>
      <c r="T120" s="145">
        <v>0</v>
      </c>
      <c r="U120" s="145">
        <v>79.800000000000011</v>
      </c>
      <c r="V120" s="146">
        <v>3.2000000000000001E-2</v>
      </c>
      <c r="W120" s="146">
        <v>0.41499999999999998</v>
      </c>
      <c r="X120" s="146">
        <v>0.55300000000000005</v>
      </c>
      <c r="Y120" s="146">
        <v>2.9000000000000001E-2</v>
      </c>
      <c r="Z120" s="146">
        <v>0.82399999999999995</v>
      </c>
      <c r="AA120" s="146">
        <v>0.14699999999999999</v>
      </c>
      <c r="AB120" s="63">
        <v>0</v>
      </c>
      <c r="AC120" s="63">
        <v>0</v>
      </c>
      <c r="AD120" s="63">
        <v>0</v>
      </c>
      <c r="AE120" s="63">
        <v>0</v>
      </c>
      <c r="AF120" s="63">
        <v>0</v>
      </c>
      <c r="AG120" s="63">
        <v>0</v>
      </c>
      <c r="AH120" s="63">
        <v>65.755200000000002</v>
      </c>
      <c r="AI120" s="63">
        <v>0</v>
      </c>
      <c r="AJ120" s="63">
        <v>65.755200000000002</v>
      </c>
      <c r="AK120" s="63">
        <v>0</v>
      </c>
      <c r="AL120" s="63">
        <v>0</v>
      </c>
      <c r="AM120" s="63">
        <v>65.755200000000002</v>
      </c>
      <c r="AN120" s="63">
        <v>65.755200000000002</v>
      </c>
      <c r="AO120" s="63">
        <v>0</v>
      </c>
      <c r="AP120" s="63">
        <v>65.755200000000002</v>
      </c>
      <c r="AQ120" s="63">
        <v>0</v>
      </c>
      <c r="AR120" s="63">
        <v>0</v>
      </c>
      <c r="AS120" s="63">
        <v>65.755200000000002</v>
      </c>
      <c r="AT120" s="63">
        <v>2.3142000000000005</v>
      </c>
      <c r="AU120" s="63">
        <v>0</v>
      </c>
      <c r="AV120" s="63">
        <v>2.3142000000000005</v>
      </c>
      <c r="AW120" s="63">
        <v>4592.6858014999934</v>
      </c>
      <c r="AX120" s="63">
        <v>25696.000000000004</v>
      </c>
      <c r="AY120" s="63">
        <v>30291.000001499997</v>
      </c>
      <c r="AZ120" s="63">
        <v>11.730600000000001</v>
      </c>
      <c r="BA120" s="63">
        <v>4993.2</v>
      </c>
      <c r="BB120" s="63">
        <v>5004.9305999999997</v>
      </c>
      <c r="BC120" s="63">
        <v>0</v>
      </c>
      <c r="BD120" s="63">
        <v>33123.75</v>
      </c>
      <c r="BE120" s="63">
        <v>38128.6806</v>
      </c>
      <c r="BF120" s="63">
        <v>14.044800000000002</v>
      </c>
      <c r="BG120" s="63">
        <v>4993.2</v>
      </c>
      <c r="BH120" s="63">
        <v>5007.2447999999995</v>
      </c>
      <c r="BI120" s="63">
        <v>4592.6858014999934</v>
      </c>
      <c r="BJ120" s="63">
        <v>58819.75</v>
      </c>
      <c r="BK120" s="63">
        <v>68419.680601500004</v>
      </c>
      <c r="BL120" s="63">
        <v>2.3142000000000005</v>
      </c>
      <c r="BM120" s="63">
        <v>4592.6858014999934</v>
      </c>
      <c r="BN120" s="63">
        <v>25696.000000000004</v>
      </c>
      <c r="BO120" s="63">
        <v>30291.000001499997</v>
      </c>
      <c r="BP120" s="63">
        <v>5070.6857999999993</v>
      </c>
      <c r="BQ120" s="63">
        <v>0</v>
      </c>
      <c r="BR120" s="63">
        <v>33123.75</v>
      </c>
      <c r="BS120" s="63">
        <v>38194.435799999999</v>
      </c>
      <c r="BT120" s="63">
        <v>5072.9999999999991</v>
      </c>
      <c r="BU120" s="63">
        <v>4592.6858014999934</v>
      </c>
      <c r="BV120" s="63">
        <v>58819.75</v>
      </c>
      <c r="BW120" s="63">
        <v>68485.435801500003</v>
      </c>
      <c r="BX120" s="135"/>
      <c r="BY120" s="136">
        <v>1</v>
      </c>
      <c r="BZ120" s="136">
        <v>0.99903986593309291</v>
      </c>
      <c r="CA120" s="136">
        <v>1</v>
      </c>
      <c r="CB120" s="136">
        <v>0.98703820224719108</v>
      </c>
      <c r="CC120" s="136">
        <v>1</v>
      </c>
      <c r="CD120" s="136">
        <v>0.85969050838729666</v>
      </c>
      <c r="CE120" s="136">
        <v>7.3184276161181366E-2</v>
      </c>
      <c r="CF120" s="136">
        <v>6.712521545152178E-2</v>
      </c>
      <c r="CG120" s="137">
        <v>9.6013406690711013E-4</v>
      </c>
      <c r="CH120" s="137">
        <v>0</v>
      </c>
      <c r="CI120" s="137">
        <v>1.2961797752808991E-2</v>
      </c>
      <c r="CJ120" s="137">
        <v>0</v>
      </c>
      <c r="CK120" s="137">
        <v>0</v>
      </c>
      <c r="CL120" s="137">
        <v>1</v>
      </c>
      <c r="CM120" s="137">
        <v>0</v>
      </c>
      <c r="CN120" s="138"/>
      <c r="CO120" s="57" t="s">
        <v>236</v>
      </c>
      <c r="CP120" s="63">
        <v>715</v>
      </c>
      <c r="CQ120" s="63">
        <v>363</v>
      </c>
      <c r="CR120" s="63">
        <v>133.05554887599999</v>
      </c>
      <c r="CS120" s="64">
        <v>6.8485435801500003E-2</v>
      </c>
      <c r="CT120" s="65">
        <v>100</v>
      </c>
      <c r="CU120" s="65">
        <v>68485.435801500003</v>
      </c>
      <c r="CV120" s="65">
        <v>44.22984193208061</v>
      </c>
      <c r="CW120" s="65">
        <v>55.770158067919375</v>
      </c>
      <c r="CX120" s="66">
        <v>7.3184276161181367</v>
      </c>
      <c r="CY120" s="66">
        <v>6.7125215451521782</v>
      </c>
      <c r="CZ120" s="66">
        <v>85.969050838729672</v>
      </c>
      <c r="DA120" s="125">
        <v>188.66511240082644</v>
      </c>
      <c r="DB120" s="125">
        <v>83.446280995867767</v>
      </c>
      <c r="DC120" s="125">
        <v>0</v>
      </c>
      <c r="DD120" s="125">
        <v>95.691860981118893</v>
      </c>
      <c r="DE120" s="116"/>
      <c r="DF120" s="116"/>
      <c r="DG120" s="116"/>
    </row>
    <row r="121" spans="1:111" s="115" customFormat="1" ht="21.75" customHeight="1" x14ac:dyDescent="0.25">
      <c r="A121" s="67" t="s">
        <v>238</v>
      </c>
      <c r="B121" s="125" t="s">
        <v>104</v>
      </c>
      <c r="C121" s="126">
        <v>109.51004911299999</v>
      </c>
      <c r="D121" s="127">
        <v>6454</v>
      </c>
      <c r="E121" s="128" t="s">
        <v>134</v>
      </c>
      <c r="F121" s="129">
        <v>1</v>
      </c>
      <c r="G121" s="128" t="s">
        <v>135</v>
      </c>
      <c r="H121" s="127">
        <v>242403.87978142078</v>
      </c>
      <c r="I121" s="127">
        <v>232331.625</v>
      </c>
      <c r="J121" s="127">
        <v>2546.1</v>
      </c>
      <c r="K121" s="127">
        <v>3907.9</v>
      </c>
      <c r="L121" s="367">
        <v>0</v>
      </c>
      <c r="M121" s="367">
        <v>0</v>
      </c>
      <c r="N121" s="367">
        <v>0</v>
      </c>
      <c r="O121" s="148"/>
      <c r="P121" s="378"/>
      <c r="Q121" s="59"/>
      <c r="R121" s="59"/>
      <c r="S121" s="144">
        <v>136126.49140538881</v>
      </c>
      <c r="T121" s="145">
        <v>2620.1999999999998</v>
      </c>
      <c r="U121" s="145">
        <v>1769.0749999999998</v>
      </c>
      <c r="V121" s="146">
        <v>3.2000000000000001E-2</v>
      </c>
      <c r="W121" s="146">
        <v>0.41499999999999998</v>
      </c>
      <c r="X121" s="146">
        <v>0.55300000000000005</v>
      </c>
      <c r="Y121" s="146">
        <v>2.9000000000000001E-2</v>
      </c>
      <c r="Z121" s="146">
        <v>0.82399999999999995</v>
      </c>
      <c r="AA121" s="146">
        <v>0.14699999999999999</v>
      </c>
      <c r="AB121" s="63">
        <v>0</v>
      </c>
      <c r="AC121" s="63">
        <v>0</v>
      </c>
      <c r="AD121" s="63">
        <v>0</v>
      </c>
      <c r="AE121" s="63">
        <v>0</v>
      </c>
      <c r="AF121" s="63">
        <v>0</v>
      </c>
      <c r="AG121" s="63">
        <v>0</v>
      </c>
      <c r="AH121" s="63">
        <v>2545.1007999999993</v>
      </c>
      <c r="AI121" s="63">
        <v>0</v>
      </c>
      <c r="AJ121" s="63">
        <v>2545.1007999999993</v>
      </c>
      <c r="AK121" s="63">
        <v>0</v>
      </c>
      <c r="AL121" s="63">
        <v>0</v>
      </c>
      <c r="AM121" s="63">
        <v>2545.1007999999993</v>
      </c>
      <c r="AN121" s="63">
        <v>2545.1007999999993</v>
      </c>
      <c r="AO121" s="63">
        <v>0</v>
      </c>
      <c r="AP121" s="63">
        <v>2545.1007999999993</v>
      </c>
      <c r="AQ121" s="63">
        <v>0</v>
      </c>
      <c r="AR121" s="63">
        <v>0</v>
      </c>
      <c r="AS121" s="63">
        <v>2545.1007999999993</v>
      </c>
      <c r="AT121" s="63">
        <v>135.149575</v>
      </c>
      <c r="AU121" s="63">
        <v>0</v>
      </c>
      <c r="AV121" s="63">
        <v>135.149575</v>
      </c>
      <c r="AW121" s="63">
        <v>9937.1052064207797</v>
      </c>
      <c r="AX121" s="63">
        <v>232331.625</v>
      </c>
      <c r="AY121" s="63">
        <v>242403.87978142078</v>
      </c>
      <c r="AZ121" s="63">
        <v>1709.024625</v>
      </c>
      <c r="BA121" s="63">
        <v>136126.49140538881</v>
      </c>
      <c r="BB121" s="63">
        <v>137835.5160303888</v>
      </c>
      <c r="BC121" s="63">
        <v>0</v>
      </c>
      <c r="BD121" s="63">
        <v>356595.875</v>
      </c>
      <c r="BE121" s="63">
        <v>494431.39103038877</v>
      </c>
      <c r="BF121" s="63">
        <v>1844.1741999999999</v>
      </c>
      <c r="BG121" s="63">
        <v>136126.49140538881</v>
      </c>
      <c r="BH121" s="63">
        <v>137970.66560538879</v>
      </c>
      <c r="BI121" s="63">
        <v>9937.1052064207797</v>
      </c>
      <c r="BJ121" s="63">
        <v>588927.5</v>
      </c>
      <c r="BK121" s="63">
        <v>736835.27081180958</v>
      </c>
      <c r="BL121" s="63">
        <v>135.149575</v>
      </c>
      <c r="BM121" s="63">
        <v>9937.1052064207797</v>
      </c>
      <c r="BN121" s="63">
        <v>232331.625</v>
      </c>
      <c r="BO121" s="63">
        <v>242403.87978142078</v>
      </c>
      <c r="BP121" s="63">
        <v>140380.61683038878</v>
      </c>
      <c r="BQ121" s="63">
        <v>0</v>
      </c>
      <c r="BR121" s="63">
        <v>356595.875</v>
      </c>
      <c r="BS121" s="63">
        <v>496976.49183038878</v>
      </c>
      <c r="BT121" s="63">
        <v>140515.76640538877</v>
      </c>
      <c r="BU121" s="63">
        <v>9937.1052064207797</v>
      </c>
      <c r="BV121" s="63">
        <v>588927.5</v>
      </c>
      <c r="BW121" s="63">
        <v>739380.37161180959</v>
      </c>
      <c r="BX121" s="135"/>
      <c r="BY121" s="136">
        <v>1</v>
      </c>
      <c r="BZ121" s="136">
        <v>0.99655779231134867</v>
      </c>
      <c r="CA121" s="136">
        <v>1</v>
      </c>
      <c r="CB121" s="136">
        <v>0.98188743608558948</v>
      </c>
      <c r="CC121" s="136">
        <v>1</v>
      </c>
      <c r="CD121" s="136">
        <v>0.7992661634548901</v>
      </c>
      <c r="CE121" s="136">
        <v>0.18724764010465916</v>
      </c>
      <c r="CF121" s="136">
        <v>1.3486196440450736E-2</v>
      </c>
      <c r="CG121" s="137">
        <v>3.4422076886512633E-3</v>
      </c>
      <c r="CH121" s="137">
        <v>0</v>
      </c>
      <c r="CI121" s="137">
        <v>1.8112563914410639E-2</v>
      </c>
      <c r="CJ121" s="137">
        <v>0</v>
      </c>
      <c r="CK121" s="137">
        <v>0</v>
      </c>
      <c r="CL121" s="137">
        <v>1</v>
      </c>
      <c r="CM121" s="137">
        <v>0</v>
      </c>
      <c r="CN121" s="138"/>
      <c r="CO121" s="57" t="s">
        <v>238</v>
      </c>
      <c r="CP121" s="63">
        <v>6454</v>
      </c>
      <c r="CQ121" s="63">
        <v>3907.9</v>
      </c>
      <c r="CR121" s="63">
        <v>109.51004911299999</v>
      </c>
      <c r="CS121" s="64">
        <v>0.73938037161180958</v>
      </c>
      <c r="CT121" s="65">
        <v>100</v>
      </c>
      <c r="CU121" s="65">
        <v>739380.37161180959</v>
      </c>
      <c r="CV121" s="65">
        <v>32.784732877475946</v>
      </c>
      <c r="CW121" s="65">
        <v>67.215267122524054</v>
      </c>
      <c r="CX121" s="66">
        <v>18.724764010465915</v>
      </c>
      <c r="CY121" s="66">
        <v>1.3486196440450735</v>
      </c>
      <c r="CZ121" s="66">
        <v>79.926616345489009</v>
      </c>
      <c r="DA121" s="125">
        <v>189.20145643742407</v>
      </c>
      <c r="DB121" s="125">
        <v>62.029192093303507</v>
      </c>
      <c r="DC121" s="125">
        <v>0</v>
      </c>
      <c r="DD121" s="125">
        <v>114.16722510254255</v>
      </c>
      <c r="DE121" s="116"/>
      <c r="DF121" s="116"/>
      <c r="DG121" s="116"/>
    </row>
    <row r="122" spans="1:111" s="115" customFormat="1" ht="21.75" customHeight="1" x14ac:dyDescent="0.25">
      <c r="A122" s="67" t="s">
        <v>239</v>
      </c>
      <c r="B122" s="125" t="s">
        <v>103</v>
      </c>
      <c r="C122" s="126">
        <v>85.733314353799997</v>
      </c>
      <c r="D122" s="127">
        <v>1198</v>
      </c>
      <c r="E122" s="128" t="s">
        <v>134</v>
      </c>
      <c r="F122" s="129">
        <v>1</v>
      </c>
      <c r="G122" s="128" t="s">
        <v>135</v>
      </c>
      <c r="H122" s="127">
        <v>76791.612021857916</v>
      </c>
      <c r="I122" s="127">
        <v>68255</v>
      </c>
      <c r="J122" s="127">
        <v>748</v>
      </c>
      <c r="K122" s="127">
        <v>450</v>
      </c>
      <c r="L122" s="367">
        <v>0</v>
      </c>
      <c r="M122" s="367">
        <v>0</v>
      </c>
      <c r="N122" s="367">
        <v>0</v>
      </c>
      <c r="O122" s="148"/>
      <c r="P122" s="148"/>
      <c r="Q122" s="59"/>
      <c r="R122" s="59"/>
      <c r="S122" s="144">
        <v>132418.9679560003</v>
      </c>
      <c r="T122" s="145">
        <v>0</v>
      </c>
      <c r="U122" s="145">
        <v>0</v>
      </c>
      <c r="V122" s="146">
        <v>3.2000000000000001E-2</v>
      </c>
      <c r="W122" s="146">
        <v>0.41499999999999998</v>
      </c>
      <c r="X122" s="146">
        <v>0.55300000000000005</v>
      </c>
      <c r="Y122" s="146">
        <v>2.9000000000000001E-2</v>
      </c>
      <c r="Z122" s="146">
        <v>0.82399999999999995</v>
      </c>
      <c r="AA122" s="146">
        <v>0.14699999999999999</v>
      </c>
      <c r="AB122" s="63">
        <v>0</v>
      </c>
      <c r="AC122" s="63">
        <v>0</v>
      </c>
      <c r="AD122" s="63">
        <v>0</v>
      </c>
      <c r="AE122" s="63">
        <v>0</v>
      </c>
      <c r="AF122" s="63">
        <v>0</v>
      </c>
      <c r="AG122" s="63">
        <v>0</v>
      </c>
      <c r="AH122" s="63">
        <v>0</v>
      </c>
      <c r="AI122" s="63">
        <v>0</v>
      </c>
      <c r="AJ122" s="63">
        <v>0</v>
      </c>
      <c r="AK122" s="63">
        <v>0</v>
      </c>
      <c r="AL122" s="63">
        <v>0</v>
      </c>
      <c r="AM122" s="63">
        <v>0</v>
      </c>
      <c r="AN122" s="63">
        <v>0</v>
      </c>
      <c r="AO122" s="63">
        <v>0</v>
      </c>
      <c r="AP122" s="63">
        <v>0</v>
      </c>
      <c r="AQ122" s="63">
        <v>0</v>
      </c>
      <c r="AR122" s="63">
        <v>0</v>
      </c>
      <c r="AS122" s="63">
        <v>0</v>
      </c>
      <c r="AT122" s="63">
        <v>0</v>
      </c>
      <c r="AU122" s="63">
        <v>0</v>
      </c>
      <c r="AV122" s="63">
        <v>0</v>
      </c>
      <c r="AW122" s="63">
        <v>8536.6120218579163</v>
      </c>
      <c r="AX122" s="63">
        <v>68255</v>
      </c>
      <c r="AY122" s="63">
        <v>76791.612021857916</v>
      </c>
      <c r="AZ122" s="63">
        <v>0</v>
      </c>
      <c r="BA122" s="63">
        <v>132418.9679560003</v>
      </c>
      <c r="BB122" s="63">
        <v>132418.9679560003</v>
      </c>
      <c r="BC122" s="63">
        <v>0</v>
      </c>
      <c r="BD122" s="63">
        <v>41062.5</v>
      </c>
      <c r="BE122" s="63">
        <v>173481.4679560003</v>
      </c>
      <c r="BF122" s="63">
        <v>0</v>
      </c>
      <c r="BG122" s="63">
        <v>132418.9679560003</v>
      </c>
      <c r="BH122" s="63">
        <v>132418.9679560003</v>
      </c>
      <c r="BI122" s="63">
        <v>8536.6120218579163</v>
      </c>
      <c r="BJ122" s="63">
        <v>109317.5</v>
      </c>
      <c r="BK122" s="63">
        <v>250273.07997785823</v>
      </c>
      <c r="BL122" s="63">
        <v>0</v>
      </c>
      <c r="BM122" s="63">
        <v>8536.6120218579163</v>
      </c>
      <c r="BN122" s="63">
        <v>68255</v>
      </c>
      <c r="BO122" s="63">
        <v>76791.612021857916</v>
      </c>
      <c r="BP122" s="63">
        <v>132418.9679560003</v>
      </c>
      <c r="BQ122" s="63">
        <v>0</v>
      </c>
      <c r="BR122" s="63">
        <v>41062.5</v>
      </c>
      <c r="BS122" s="63">
        <v>173481.4679560003</v>
      </c>
      <c r="BT122" s="63">
        <v>132418.9679560003</v>
      </c>
      <c r="BU122" s="63">
        <v>8536.6120218579163</v>
      </c>
      <c r="BV122" s="63">
        <v>109317.5</v>
      </c>
      <c r="BW122" s="63">
        <v>250273.07997785823</v>
      </c>
      <c r="BX122" s="135"/>
      <c r="BY122" s="136">
        <v>1</v>
      </c>
      <c r="BZ122" s="136">
        <v>1</v>
      </c>
      <c r="CA122" s="136">
        <v>1</v>
      </c>
      <c r="CB122" s="136">
        <v>1</v>
      </c>
      <c r="CC122" s="136">
        <v>1</v>
      </c>
      <c r="CD122" s="136">
        <v>0.43679288243734149</v>
      </c>
      <c r="CE122" s="136">
        <v>0.52909792762256114</v>
      </c>
      <c r="CF122" s="136">
        <v>3.4109189940097248E-2</v>
      </c>
      <c r="CG122" s="137">
        <v>0</v>
      </c>
      <c r="CH122" s="137">
        <v>0</v>
      </c>
      <c r="CI122" s="137">
        <v>0</v>
      </c>
      <c r="CJ122" s="137">
        <v>0</v>
      </c>
      <c r="CK122" s="137">
        <v>0</v>
      </c>
      <c r="CL122" s="137">
        <v>0</v>
      </c>
      <c r="CM122" s="137">
        <v>0</v>
      </c>
      <c r="CN122" s="138"/>
      <c r="CO122" s="57" t="s">
        <v>239</v>
      </c>
      <c r="CP122" s="63">
        <v>1198</v>
      </c>
      <c r="CQ122" s="63">
        <v>450</v>
      </c>
      <c r="CR122" s="63">
        <v>85.733314353799997</v>
      </c>
      <c r="CS122" s="64">
        <v>0.25027307997785825</v>
      </c>
      <c r="CT122" s="65">
        <v>100</v>
      </c>
      <c r="CU122" s="65">
        <v>250273.07997785826</v>
      </c>
      <c r="CV122" s="65">
        <v>30.683129015973954</v>
      </c>
      <c r="CW122" s="65">
        <v>69.316870984026053</v>
      </c>
      <c r="CX122" s="66">
        <v>52.909792762256117</v>
      </c>
      <c r="CY122" s="66">
        <v>3.4109189940097249</v>
      </c>
      <c r="CZ122" s="66">
        <v>43.679288243734149</v>
      </c>
      <c r="DA122" s="125">
        <v>556.16239995079604</v>
      </c>
      <c r="DB122" s="125">
        <v>170.64802671523981</v>
      </c>
      <c r="DC122" s="125">
        <v>0</v>
      </c>
      <c r="DD122" s="125">
        <v>208.90908178452273</v>
      </c>
      <c r="DE122" s="116"/>
      <c r="DF122" s="116"/>
      <c r="DG122" s="116"/>
    </row>
    <row r="123" spans="1:111" s="115" customFormat="1" ht="21.75" customHeight="1" x14ac:dyDescent="0.25">
      <c r="A123" s="67" t="s">
        <v>240</v>
      </c>
      <c r="B123" s="125" t="s">
        <v>103</v>
      </c>
      <c r="C123" s="126">
        <v>137.61216538599999</v>
      </c>
      <c r="D123" s="127">
        <v>1161</v>
      </c>
      <c r="E123" s="128" t="s">
        <v>134</v>
      </c>
      <c r="F123" s="129">
        <v>1</v>
      </c>
      <c r="G123" s="128" t="s">
        <v>135</v>
      </c>
      <c r="H123" s="127">
        <v>64004</v>
      </c>
      <c r="I123" s="127">
        <v>54778.287499999999</v>
      </c>
      <c r="J123" s="127">
        <v>600.30999999999995</v>
      </c>
      <c r="K123" s="127">
        <v>560.69000000000005</v>
      </c>
      <c r="L123" s="367">
        <v>7920</v>
      </c>
      <c r="M123" s="367">
        <v>3061800</v>
      </c>
      <c r="N123" s="367">
        <v>3069720</v>
      </c>
      <c r="O123" s="59"/>
      <c r="P123" s="59"/>
      <c r="Q123" s="59"/>
      <c r="R123" s="59"/>
      <c r="S123" s="144">
        <v>90493.454021415469</v>
      </c>
      <c r="T123" s="145">
        <v>0</v>
      </c>
      <c r="U123" s="145">
        <v>0</v>
      </c>
      <c r="V123" s="146">
        <v>3.2000000000000001E-2</v>
      </c>
      <c r="W123" s="146">
        <v>0.41499999999999998</v>
      </c>
      <c r="X123" s="146">
        <v>0.55300000000000005</v>
      </c>
      <c r="Y123" s="146">
        <v>2.9000000000000001E-2</v>
      </c>
      <c r="Z123" s="146">
        <v>0.82399999999999995</v>
      </c>
      <c r="AA123" s="146">
        <v>0.14699999999999999</v>
      </c>
      <c r="AB123" s="63">
        <v>0</v>
      </c>
      <c r="AC123" s="63">
        <v>0</v>
      </c>
      <c r="AD123" s="63">
        <v>0</v>
      </c>
      <c r="AE123" s="63">
        <v>0</v>
      </c>
      <c r="AF123" s="63">
        <v>0</v>
      </c>
      <c r="AG123" s="63">
        <v>0</v>
      </c>
      <c r="AH123" s="63">
        <v>0</v>
      </c>
      <c r="AI123" s="63">
        <v>0</v>
      </c>
      <c r="AJ123" s="63">
        <v>0</v>
      </c>
      <c r="AK123" s="63">
        <v>3061800</v>
      </c>
      <c r="AL123" s="63">
        <v>0</v>
      </c>
      <c r="AM123" s="63">
        <v>3061800</v>
      </c>
      <c r="AN123" s="63">
        <v>0</v>
      </c>
      <c r="AO123" s="63">
        <v>0</v>
      </c>
      <c r="AP123" s="63">
        <v>0</v>
      </c>
      <c r="AQ123" s="63">
        <v>3061800</v>
      </c>
      <c r="AR123" s="63">
        <v>0</v>
      </c>
      <c r="AS123" s="63">
        <v>3061800</v>
      </c>
      <c r="AT123" s="63">
        <v>0</v>
      </c>
      <c r="AU123" s="63">
        <v>0</v>
      </c>
      <c r="AV123" s="63">
        <v>0</v>
      </c>
      <c r="AW123" s="63">
        <v>9225.7125000000015</v>
      </c>
      <c r="AX123" s="63">
        <v>54778.287499999999</v>
      </c>
      <c r="AY123" s="63">
        <v>64004</v>
      </c>
      <c r="AZ123" s="63">
        <v>0</v>
      </c>
      <c r="BA123" s="63">
        <v>90493.454021415469</v>
      </c>
      <c r="BB123" s="63">
        <v>90493.454021415469</v>
      </c>
      <c r="BC123" s="63">
        <v>7920</v>
      </c>
      <c r="BD123" s="63">
        <v>51162.962500000001</v>
      </c>
      <c r="BE123" s="63">
        <v>149576.41652141546</v>
      </c>
      <c r="BF123" s="63">
        <v>0</v>
      </c>
      <c r="BG123" s="63">
        <v>90493.454021415469</v>
      </c>
      <c r="BH123" s="63">
        <v>90493.454021415469</v>
      </c>
      <c r="BI123" s="63">
        <v>17145.712500000001</v>
      </c>
      <c r="BJ123" s="63">
        <v>105941.25</v>
      </c>
      <c r="BK123" s="63">
        <v>213580.41652141546</v>
      </c>
      <c r="BL123" s="63">
        <v>0</v>
      </c>
      <c r="BM123" s="63">
        <v>9225.7125000000015</v>
      </c>
      <c r="BN123" s="63">
        <v>54778.287499999999</v>
      </c>
      <c r="BO123" s="63">
        <v>64004</v>
      </c>
      <c r="BP123" s="63">
        <v>90493.454021415469</v>
      </c>
      <c r="BQ123" s="63">
        <v>3069720</v>
      </c>
      <c r="BR123" s="63">
        <v>51162.962500000001</v>
      </c>
      <c r="BS123" s="63">
        <v>3211376.4165214156</v>
      </c>
      <c r="BT123" s="63">
        <v>90493.454021415469</v>
      </c>
      <c r="BU123" s="63">
        <v>3078945.7124999999</v>
      </c>
      <c r="BV123" s="63">
        <v>105941.25</v>
      </c>
      <c r="BW123" s="63">
        <v>3275380.4165214156</v>
      </c>
      <c r="BX123" s="135"/>
      <c r="BY123" s="136">
        <v>1</v>
      </c>
      <c r="BZ123" s="136">
        <v>6.5207819966221325E-2</v>
      </c>
      <c r="CA123" s="136">
        <v>1</v>
      </c>
      <c r="CB123" s="136">
        <v>1</v>
      </c>
      <c r="CC123" s="136">
        <v>5.5686959436768574E-3</v>
      </c>
      <c r="CD123" s="136">
        <v>0.49602511187807047</v>
      </c>
      <c r="CE123" s="136">
        <v>0.42369733843243906</v>
      </c>
      <c r="CF123" s="136">
        <v>8.0277549689490468E-2</v>
      </c>
      <c r="CG123" s="137">
        <v>0.93479218003377862</v>
      </c>
      <c r="CH123" s="137">
        <v>0</v>
      </c>
      <c r="CI123" s="137">
        <v>0</v>
      </c>
      <c r="CJ123" s="137">
        <v>0.99443130405632318</v>
      </c>
      <c r="CK123" s="137">
        <v>0</v>
      </c>
      <c r="CL123" s="137">
        <v>0</v>
      </c>
      <c r="CM123" s="137">
        <v>1</v>
      </c>
      <c r="CN123" s="138"/>
      <c r="CO123" s="57" t="s">
        <v>240</v>
      </c>
      <c r="CP123" s="63">
        <v>1161</v>
      </c>
      <c r="CQ123" s="63">
        <v>560.69000000000005</v>
      </c>
      <c r="CR123" s="63">
        <v>137.61216538599999</v>
      </c>
      <c r="CS123" s="64">
        <v>3.2753804165214158</v>
      </c>
      <c r="CT123" s="65">
        <v>100</v>
      </c>
      <c r="CU123" s="65">
        <v>3275380.416521416</v>
      </c>
      <c r="CV123" s="65">
        <v>1.9540936276334824</v>
      </c>
      <c r="CW123" s="65">
        <v>98.045906372366517</v>
      </c>
      <c r="CX123" s="66">
        <v>42.369733843243907</v>
      </c>
      <c r="CY123" s="66">
        <v>8.0277549689490471</v>
      </c>
      <c r="CZ123" s="66">
        <v>49.602511187807046</v>
      </c>
      <c r="DA123" s="125">
        <v>5841.6957971810007</v>
      </c>
      <c r="DB123" s="125">
        <v>114.1522053184469</v>
      </c>
      <c r="DC123" s="125">
        <v>0</v>
      </c>
      <c r="DD123" s="125">
        <v>183.96246039742934</v>
      </c>
      <c r="DE123" s="116"/>
      <c r="DF123" s="116"/>
      <c r="DG123" s="116"/>
    </row>
    <row r="124" spans="1:111" s="115" customFormat="1" ht="21.75" customHeight="1" x14ac:dyDescent="0.25">
      <c r="A124" s="67" t="s">
        <v>241</v>
      </c>
      <c r="B124" s="125" t="s">
        <v>106</v>
      </c>
      <c r="C124" s="126">
        <v>118.344223215</v>
      </c>
      <c r="D124" s="127">
        <v>425</v>
      </c>
      <c r="E124" s="128" t="s">
        <v>145</v>
      </c>
      <c r="F124" s="129">
        <v>1</v>
      </c>
      <c r="G124" s="128" t="s">
        <v>135</v>
      </c>
      <c r="H124" s="127">
        <v>0</v>
      </c>
      <c r="I124" s="127">
        <v>0</v>
      </c>
      <c r="J124" s="127">
        <v>0</v>
      </c>
      <c r="K124" s="127">
        <v>425</v>
      </c>
      <c r="L124" s="368"/>
      <c r="M124" s="367">
        <v>0</v>
      </c>
      <c r="N124" s="367"/>
      <c r="O124" s="59"/>
      <c r="P124" s="59"/>
      <c r="Q124" s="59"/>
      <c r="R124" s="59"/>
      <c r="S124" s="144">
        <v>330.09099999999131</v>
      </c>
      <c r="T124" s="145">
        <v>0</v>
      </c>
      <c r="U124" s="145">
        <v>0</v>
      </c>
      <c r="V124" s="146">
        <v>3.2000000000000001E-2</v>
      </c>
      <c r="W124" s="146">
        <v>0.41499999999999998</v>
      </c>
      <c r="X124" s="146">
        <v>0.55300000000000005</v>
      </c>
      <c r="Y124" s="146">
        <v>2.9000000000000001E-2</v>
      </c>
      <c r="Z124" s="146">
        <v>0.82399999999999995</v>
      </c>
      <c r="AA124" s="146">
        <v>0.14699999999999999</v>
      </c>
      <c r="AB124" s="63">
        <v>0</v>
      </c>
      <c r="AC124" s="63">
        <v>0</v>
      </c>
      <c r="AD124" s="63">
        <v>0</v>
      </c>
      <c r="AE124" s="63">
        <v>0</v>
      </c>
      <c r="AF124" s="63">
        <v>0</v>
      </c>
      <c r="AG124" s="63">
        <v>0</v>
      </c>
      <c r="AH124" s="63">
        <v>0</v>
      </c>
      <c r="AI124" s="63">
        <v>0</v>
      </c>
      <c r="AJ124" s="63">
        <v>0</v>
      </c>
      <c r="AK124" s="63">
        <v>0</v>
      </c>
      <c r="AL124" s="63">
        <v>0</v>
      </c>
      <c r="AM124" s="63">
        <v>0</v>
      </c>
      <c r="AN124" s="63">
        <v>0</v>
      </c>
      <c r="AO124" s="63">
        <v>0</v>
      </c>
      <c r="AP124" s="63">
        <v>0</v>
      </c>
      <c r="AQ124" s="63">
        <v>0</v>
      </c>
      <c r="AR124" s="63">
        <v>0</v>
      </c>
      <c r="AS124" s="63">
        <v>0</v>
      </c>
      <c r="AT124" s="63">
        <v>0</v>
      </c>
      <c r="AU124" s="63">
        <v>0</v>
      </c>
      <c r="AV124" s="63">
        <v>0</v>
      </c>
      <c r="AW124" s="63">
        <v>0</v>
      </c>
      <c r="AX124" s="63">
        <v>0</v>
      </c>
      <c r="AY124" s="63">
        <v>0</v>
      </c>
      <c r="AZ124" s="63">
        <v>0</v>
      </c>
      <c r="BA124" s="63">
        <v>330.09099999999131</v>
      </c>
      <c r="BB124" s="63">
        <v>330.09099999999131</v>
      </c>
      <c r="BC124" s="63">
        <v>0</v>
      </c>
      <c r="BD124" s="63">
        <v>38781.25</v>
      </c>
      <c r="BE124" s="63">
        <v>39111.340999999993</v>
      </c>
      <c r="BF124" s="63">
        <v>0</v>
      </c>
      <c r="BG124" s="63">
        <v>330.09099999999131</v>
      </c>
      <c r="BH124" s="63">
        <v>330.09099999999131</v>
      </c>
      <c r="BI124" s="63">
        <v>0</v>
      </c>
      <c r="BJ124" s="63">
        <v>38781.25</v>
      </c>
      <c r="BK124" s="63">
        <v>39111.340999999993</v>
      </c>
      <c r="BL124" s="63">
        <v>0</v>
      </c>
      <c r="BM124" s="63">
        <v>0</v>
      </c>
      <c r="BN124" s="63">
        <v>0</v>
      </c>
      <c r="BO124" s="63">
        <v>0</v>
      </c>
      <c r="BP124" s="63">
        <v>330.09099999999131</v>
      </c>
      <c r="BQ124" s="63">
        <v>0</v>
      </c>
      <c r="BR124" s="63">
        <v>38781.25</v>
      </c>
      <c r="BS124" s="63">
        <v>39111.340999999993</v>
      </c>
      <c r="BT124" s="63">
        <v>330.09099999999131</v>
      </c>
      <c r="BU124" s="63">
        <v>0</v>
      </c>
      <c r="BV124" s="63">
        <v>38781.25</v>
      </c>
      <c r="BW124" s="63">
        <v>39111.340999999993</v>
      </c>
      <c r="BX124" s="135"/>
      <c r="BY124" s="136">
        <v>1</v>
      </c>
      <c r="BZ124" s="136">
        <v>1</v>
      </c>
      <c r="CA124" s="136">
        <v>1</v>
      </c>
      <c r="CB124" s="136">
        <v>1</v>
      </c>
      <c r="CC124" s="136">
        <v>0</v>
      </c>
      <c r="CD124" s="136">
        <v>0.99156022290312185</v>
      </c>
      <c r="CE124" s="136">
        <v>8.4397770968781503E-3</v>
      </c>
      <c r="CF124" s="136">
        <v>0</v>
      </c>
      <c r="CG124" s="137">
        <v>0</v>
      </c>
      <c r="CH124" s="137">
        <v>0</v>
      </c>
      <c r="CI124" s="137">
        <v>0</v>
      </c>
      <c r="CJ124" s="137">
        <v>0</v>
      </c>
      <c r="CK124" s="137">
        <v>0</v>
      </c>
      <c r="CL124" s="137">
        <v>0</v>
      </c>
      <c r="CM124" s="137">
        <v>0</v>
      </c>
      <c r="CN124" s="138"/>
      <c r="CO124" s="57" t="s">
        <v>241</v>
      </c>
      <c r="CP124" s="63">
        <v>425</v>
      </c>
      <c r="CQ124" s="63">
        <v>425</v>
      </c>
      <c r="CR124" s="63">
        <v>118.344223215</v>
      </c>
      <c r="CS124" s="64">
        <v>3.9111340999999994E-2</v>
      </c>
      <c r="CT124" s="65">
        <v>100</v>
      </c>
      <c r="CU124" s="65">
        <v>39111.340999999993</v>
      </c>
      <c r="CV124" s="65">
        <v>0</v>
      </c>
      <c r="CW124" s="65">
        <v>100</v>
      </c>
      <c r="CX124" s="66">
        <v>0.84397770968781505</v>
      </c>
      <c r="CY124" s="66">
        <v>0</v>
      </c>
      <c r="CZ124" s="66">
        <v>99.15602229031218</v>
      </c>
      <c r="DA124" s="125">
        <v>92.026684705882332</v>
      </c>
      <c r="DB124" s="125">
        <v>0</v>
      </c>
      <c r="DC124" s="125" t="s">
        <v>102</v>
      </c>
      <c r="DD124" s="125">
        <v>92.026684705882332</v>
      </c>
      <c r="DE124" s="116"/>
      <c r="DF124" s="116"/>
      <c r="DG124" s="116"/>
    </row>
    <row r="125" spans="1:111" s="115" customFormat="1" ht="21.75" customHeight="1" x14ac:dyDescent="0.25">
      <c r="A125" s="67" t="s">
        <v>242</v>
      </c>
      <c r="B125" s="125" t="s">
        <v>106</v>
      </c>
      <c r="C125" s="126">
        <v>159.53672923400001</v>
      </c>
      <c r="D125" s="127">
        <v>493</v>
      </c>
      <c r="E125" s="128" t="s">
        <v>134</v>
      </c>
      <c r="F125" s="129">
        <v>1</v>
      </c>
      <c r="G125" s="128" t="s">
        <v>135</v>
      </c>
      <c r="H125" s="127">
        <v>25105.999999999996</v>
      </c>
      <c r="I125" s="127">
        <v>19641.5625</v>
      </c>
      <c r="J125" s="127">
        <v>215.25</v>
      </c>
      <c r="K125" s="127">
        <v>277.75</v>
      </c>
      <c r="L125" s="367">
        <v>0</v>
      </c>
      <c r="M125" s="367">
        <v>0</v>
      </c>
      <c r="N125" s="367">
        <v>0</v>
      </c>
      <c r="O125" s="59"/>
      <c r="P125" s="59"/>
      <c r="Q125" s="59"/>
      <c r="R125" s="59"/>
      <c r="S125" s="144"/>
      <c r="T125" s="145">
        <v>0</v>
      </c>
      <c r="U125" s="145">
        <v>0</v>
      </c>
      <c r="V125" s="146">
        <v>3.2000000000000001E-2</v>
      </c>
      <c r="W125" s="146">
        <v>0.41499999999999998</v>
      </c>
      <c r="X125" s="146">
        <v>0.55300000000000005</v>
      </c>
      <c r="Y125" s="146">
        <v>2.9000000000000001E-2</v>
      </c>
      <c r="Z125" s="146">
        <v>0.82399999999999995</v>
      </c>
      <c r="AA125" s="146">
        <v>0.14699999999999999</v>
      </c>
      <c r="AB125" s="63">
        <v>0</v>
      </c>
      <c r="AC125" s="63">
        <v>0</v>
      </c>
      <c r="AD125" s="63">
        <v>0</v>
      </c>
      <c r="AE125" s="63">
        <v>0</v>
      </c>
      <c r="AF125" s="63">
        <v>0</v>
      </c>
      <c r="AG125" s="63">
        <v>0</v>
      </c>
      <c r="AH125" s="63">
        <v>0</v>
      </c>
      <c r="AI125" s="63">
        <v>0</v>
      </c>
      <c r="AJ125" s="63">
        <v>0</v>
      </c>
      <c r="AK125" s="63">
        <v>0</v>
      </c>
      <c r="AL125" s="63">
        <v>0</v>
      </c>
      <c r="AM125" s="63">
        <v>0</v>
      </c>
      <c r="AN125" s="63">
        <v>0</v>
      </c>
      <c r="AO125" s="63">
        <v>0</v>
      </c>
      <c r="AP125" s="63">
        <v>0</v>
      </c>
      <c r="AQ125" s="63">
        <v>0</v>
      </c>
      <c r="AR125" s="63">
        <v>0</v>
      </c>
      <c r="AS125" s="63">
        <v>0</v>
      </c>
      <c r="AT125" s="63">
        <v>0</v>
      </c>
      <c r="AU125" s="63">
        <v>0</v>
      </c>
      <c r="AV125" s="63">
        <v>0</v>
      </c>
      <c r="AW125" s="63">
        <v>5464.4374999999964</v>
      </c>
      <c r="AX125" s="63">
        <v>19641.5625</v>
      </c>
      <c r="AY125" s="63">
        <v>25105.999999999996</v>
      </c>
      <c r="AZ125" s="63">
        <v>0</v>
      </c>
      <c r="BA125" s="63">
        <v>0</v>
      </c>
      <c r="BB125" s="63">
        <v>0</v>
      </c>
      <c r="BC125" s="63">
        <v>0</v>
      </c>
      <c r="BD125" s="63">
        <v>25344.6875</v>
      </c>
      <c r="BE125" s="63">
        <v>25344.6875</v>
      </c>
      <c r="BF125" s="63">
        <v>0</v>
      </c>
      <c r="BG125" s="63">
        <v>0</v>
      </c>
      <c r="BH125" s="63">
        <v>0</v>
      </c>
      <c r="BI125" s="63">
        <v>5464.4374999999964</v>
      </c>
      <c r="BJ125" s="63">
        <v>44986.25</v>
      </c>
      <c r="BK125" s="63">
        <v>50450.6875</v>
      </c>
      <c r="BL125" s="63">
        <v>0</v>
      </c>
      <c r="BM125" s="63">
        <v>5464.4374999999964</v>
      </c>
      <c r="BN125" s="63">
        <v>19641.5625</v>
      </c>
      <c r="BO125" s="63">
        <v>25105.999999999996</v>
      </c>
      <c r="BP125" s="63">
        <v>0</v>
      </c>
      <c r="BQ125" s="63">
        <v>0</v>
      </c>
      <c r="BR125" s="63">
        <v>25344.6875</v>
      </c>
      <c r="BS125" s="63">
        <v>25344.6875</v>
      </c>
      <c r="BT125" s="63">
        <v>0</v>
      </c>
      <c r="BU125" s="63">
        <v>5464.4374999999964</v>
      </c>
      <c r="BV125" s="63">
        <v>44986.25</v>
      </c>
      <c r="BW125" s="63">
        <v>50450.6875</v>
      </c>
      <c r="BX125" s="135"/>
      <c r="BY125" s="136">
        <v>1</v>
      </c>
      <c r="BZ125" s="136">
        <v>1</v>
      </c>
      <c r="CA125" s="136">
        <v>1</v>
      </c>
      <c r="CB125" s="136">
        <v>0</v>
      </c>
      <c r="CC125" s="136">
        <v>1</v>
      </c>
      <c r="CD125" s="136">
        <v>0.89168755133416167</v>
      </c>
      <c r="CE125" s="136">
        <v>0</v>
      </c>
      <c r="CF125" s="136">
        <v>0.10831244866583822</v>
      </c>
      <c r="CG125" s="137">
        <v>0</v>
      </c>
      <c r="CH125" s="137">
        <v>0</v>
      </c>
      <c r="CI125" s="137">
        <v>0</v>
      </c>
      <c r="CJ125" s="137">
        <v>0</v>
      </c>
      <c r="CK125" s="137">
        <v>0</v>
      </c>
      <c r="CL125" s="137">
        <v>0</v>
      </c>
      <c r="CM125" s="137">
        <v>0</v>
      </c>
      <c r="CN125" s="138"/>
      <c r="CO125" s="57" t="s">
        <v>242</v>
      </c>
      <c r="CP125" s="63">
        <v>493</v>
      </c>
      <c r="CQ125" s="63">
        <v>277.75</v>
      </c>
      <c r="CR125" s="63">
        <v>159.53672923400001</v>
      </c>
      <c r="CS125" s="64">
        <v>5.0450687500000001E-2</v>
      </c>
      <c r="CT125" s="65">
        <v>100</v>
      </c>
      <c r="CU125" s="65">
        <v>50450.687500000007</v>
      </c>
      <c r="CV125" s="65">
        <v>49.763444749885707</v>
      </c>
      <c r="CW125" s="65">
        <v>50.236555250114279</v>
      </c>
      <c r="CX125" s="66">
        <v>0</v>
      </c>
      <c r="CY125" s="66">
        <v>10.831244866583823</v>
      </c>
      <c r="CZ125" s="66">
        <v>89.16875513341617</v>
      </c>
      <c r="DA125" s="125">
        <v>181.64063906390638</v>
      </c>
      <c r="DB125" s="125">
        <v>90.390639063906377</v>
      </c>
      <c r="DC125" s="125">
        <v>0</v>
      </c>
      <c r="DD125" s="125">
        <v>102.33405172413794</v>
      </c>
      <c r="DE125" s="116"/>
      <c r="DF125" s="116"/>
      <c r="DG125" s="116"/>
    </row>
    <row r="126" spans="1:111" s="115" customFormat="1" ht="21.75" customHeight="1" x14ac:dyDescent="0.25">
      <c r="A126" s="67" t="s">
        <v>243</v>
      </c>
      <c r="B126" s="125" t="s">
        <v>106</v>
      </c>
      <c r="C126" s="126">
        <v>208.74022760700001</v>
      </c>
      <c r="D126" s="127">
        <v>721</v>
      </c>
      <c r="E126" s="128" t="s">
        <v>134</v>
      </c>
      <c r="F126" s="129">
        <v>1</v>
      </c>
      <c r="G126" s="128" t="s">
        <v>135</v>
      </c>
      <c r="H126" s="127">
        <v>54755.999999999993</v>
      </c>
      <c r="I126" s="127">
        <v>53225.760000000002</v>
      </c>
      <c r="J126" s="127">
        <v>729.12</v>
      </c>
      <c r="K126" s="127">
        <v>-8.1200000000000045</v>
      </c>
      <c r="L126" s="367">
        <v>0</v>
      </c>
      <c r="M126" s="367">
        <v>0</v>
      </c>
      <c r="N126" s="367">
        <v>0</v>
      </c>
      <c r="O126" s="59"/>
      <c r="P126" s="59"/>
      <c r="Q126" s="59"/>
      <c r="R126" s="59"/>
      <c r="S126" s="144">
        <v>0</v>
      </c>
      <c r="T126" s="145">
        <v>0</v>
      </c>
      <c r="U126" s="145">
        <v>0</v>
      </c>
      <c r="V126" s="146">
        <v>3.2000000000000001E-2</v>
      </c>
      <c r="W126" s="146">
        <v>0.41499999999999998</v>
      </c>
      <c r="X126" s="146">
        <v>0.55300000000000005</v>
      </c>
      <c r="Y126" s="146">
        <v>2.9000000000000001E-2</v>
      </c>
      <c r="Z126" s="146">
        <v>0.82399999999999995</v>
      </c>
      <c r="AA126" s="146">
        <v>0.14699999999999999</v>
      </c>
      <c r="AB126" s="63">
        <v>0</v>
      </c>
      <c r="AC126" s="63">
        <v>0</v>
      </c>
      <c r="AD126" s="63">
        <v>0</v>
      </c>
      <c r="AE126" s="63">
        <v>0</v>
      </c>
      <c r="AF126" s="63">
        <v>0</v>
      </c>
      <c r="AG126" s="63">
        <v>0</v>
      </c>
      <c r="AH126" s="63">
        <v>0</v>
      </c>
      <c r="AI126" s="63">
        <v>0</v>
      </c>
      <c r="AJ126" s="63">
        <v>0</v>
      </c>
      <c r="AK126" s="63">
        <v>0</v>
      </c>
      <c r="AL126" s="63">
        <v>0</v>
      </c>
      <c r="AM126" s="63">
        <v>0</v>
      </c>
      <c r="AN126" s="63">
        <v>0</v>
      </c>
      <c r="AO126" s="63">
        <v>0</v>
      </c>
      <c r="AP126" s="63">
        <v>0</v>
      </c>
      <c r="AQ126" s="63">
        <v>0</v>
      </c>
      <c r="AR126" s="63">
        <v>0</v>
      </c>
      <c r="AS126" s="63">
        <v>0</v>
      </c>
      <c r="AT126" s="63">
        <v>0</v>
      </c>
      <c r="AU126" s="63">
        <v>0</v>
      </c>
      <c r="AV126" s="63">
        <v>0</v>
      </c>
      <c r="AW126" s="63">
        <v>1530.2399999999907</v>
      </c>
      <c r="AX126" s="63">
        <v>53225.760000000002</v>
      </c>
      <c r="AY126" s="63">
        <v>54755.999999999993</v>
      </c>
      <c r="AZ126" s="63">
        <v>0</v>
      </c>
      <c r="BA126" s="63">
        <v>0</v>
      </c>
      <c r="BB126" s="63">
        <v>0</v>
      </c>
      <c r="BC126" s="63">
        <v>0</v>
      </c>
      <c r="BD126" s="63">
        <v>-740.95000000000039</v>
      </c>
      <c r="BE126" s="63">
        <v>-740.95000000000039</v>
      </c>
      <c r="BF126" s="63">
        <v>0</v>
      </c>
      <c r="BG126" s="63">
        <v>0</v>
      </c>
      <c r="BH126" s="63">
        <v>0</v>
      </c>
      <c r="BI126" s="63">
        <v>1530.2399999999907</v>
      </c>
      <c r="BJ126" s="63">
        <v>52484.810000000005</v>
      </c>
      <c r="BK126" s="63">
        <v>54015.049999999996</v>
      </c>
      <c r="BL126" s="63">
        <v>0</v>
      </c>
      <c r="BM126" s="63">
        <v>1530.2399999999907</v>
      </c>
      <c r="BN126" s="63">
        <v>53225.760000000002</v>
      </c>
      <c r="BO126" s="63">
        <v>54755.999999999993</v>
      </c>
      <c r="BP126" s="63">
        <v>0</v>
      </c>
      <c r="BQ126" s="63">
        <v>0</v>
      </c>
      <c r="BR126" s="63">
        <v>-740.95000000000039</v>
      </c>
      <c r="BS126" s="63">
        <v>-740.95000000000039</v>
      </c>
      <c r="BT126" s="63">
        <v>0</v>
      </c>
      <c r="BU126" s="63">
        <v>1530.2399999999907</v>
      </c>
      <c r="BV126" s="63">
        <v>52484.810000000005</v>
      </c>
      <c r="BW126" s="63">
        <v>54015.049999999996</v>
      </c>
      <c r="BX126" s="135"/>
      <c r="BY126" s="136">
        <v>1</v>
      </c>
      <c r="BZ126" s="136">
        <v>1</v>
      </c>
      <c r="CA126" s="136">
        <v>1</v>
      </c>
      <c r="CB126" s="136">
        <v>0</v>
      </c>
      <c r="CC126" s="136">
        <v>1</v>
      </c>
      <c r="CD126" s="136">
        <v>0.97167011786529878</v>
      </c>
      <c r="CE126" s="136">
        <v>0</v>
      </c>
      <c r="CF126" s="136">
        <v>2.8329882134701178E-2</v>
      </c>
      <c r="CG126" s="137">
        <v>0</v>
      </c>
      <c r="CH126" s="137">
        <v>0</v>
      </c>
      <c r="CI126" s="137">
        <v>0</v>
      </c>
      <c r="CJ126" s="137">
        <v>0</v>
      </c>
      <c r="CK126" s="137">
        <v>0</v>
      </c>
      <c r="CL126" s="137">
        <v>0</v>
      </c>
      <c r="CM126" s="137">
        <v>0</v>
      </c>
      <c r="CN126" s="138"/>
      <c r="CO126" s="57" t="s">
        <v>243</v>
      </c>
      <c r="CP126" s="63">
        <v>721</v>
      </c>
      <c r="CQ126" s="63">
        <v>-8.1200000000000045</v>
      </c>
      <c r="CR126" s="63">
        <v>208.74022760700001</v>
      </c>
      <c r="CS126" s="64">
        <v>5.4015049999999995E-2</v>
      </c>
      <c r="CT126" s="65">
        <v>100</v>
      </c>
      <c r="CU126" s="65">
        <v>54015.049999999996</v>
      </c>
      <c r="CV126" s="65">
        <v>101.37174731857139</v>
      </c>
      <c r="CW126" s="65">
        <v>-1.3717473185713991</v>
      </c>
      <c r="CX126" s="66">
        <v>0</v>
      </c>
      <c r="CY126" s="66">
        <v>2.8329882134701179</v>
      </c>
      <c r="CZ126" s="66">
        <v>97.167011786529883</v>
      </c>
      <c r="DA126" s="125">
        <v>-6652.099753694577</v>
      </c>
      <c r="DB126" s="125">
        <v>-6743.349753694577</v>
      </c>
      <c r="DC126" s="125">
        <v>0</v>
      </c>
      <c r="DD126" s="125">
        <v>74.916851595006932</v>
      </c>
      <c r="DE126" s="116"/>
      <c r="DF126" s="116"/>
      <c r="DG126" s="116"/>
    </row>
    <row r="127" spans="1:111" s="115" customFormat="1" ht="21.75" customHeight="1" x14ac:dyDescent="0.25">
      <c r="A127" s="67" t="s">
        <v>244</v>
      </c>
      <c r="B127" s="125" t="s">
        <v>103</v>
      </c>
      <c r="C127" s="126">
        <v>101.649280256</v>
      </c>
      <c r="D127" s="127">
        <v>1528</v>
      </c>
      <c r="E127" s="128" t="s">
        <v>134</v>
      </c>
      <c r="F127" s="129">
        <v>1</v>
      </c>
      <c r="G127" s="128" t="s">
        <v>135</v>
      </c>
      <c r="H127" s="127">
        <v>100484.5</v>
      </c>
      <c r="I127" s="127">
        <v>80387.600000000006</v>
      </c>
      <c r="J127" s="127">
        <v>1101.2</v>
      </c>
      <c r="K127" s="127">
        <v>426.79999999999995</v>
      </c>
      <c r="L127" s="367">
        <v>0</v>
      </c>
      <c r="M127" s="367">
        <v>0</v>
      </c>
      <c r="N127" s="367">
        <v>0</v>
      </c>
      <c r="O127" s="59"/>
      <c r="P127" s="59"/>
      <c r="Q127" s="59"/>
      <c r="R127" s="59"/>
      <c r="S127" s="144">
        <v>114664.65062300352</v>
      </c>
      <c r="T127" s="145">
        <v>0</v>
      </c>
      <c r="U127" s="145">
        <v>0</v>
      </c>
      <c r="V127" s="146">
        <v>3.2000000000000001E-2</v>
      </c>
      <c r="W127" s="146">
        <v>0.41499999999999998</v>
      </c>
      <c r="X127" s="146">
        <v>0.55300000000000005</v>
      </c>
      <c r="Y127" s="146">
        <v>2.9000000000000001E-2</v>
      </c>
      <c r="Z127" s="146">
        <v>0.82399999999999995</v>
      </c>
      <c r="AA127" s="146">
        <v>0.14699999999999999</v>
      </c>
      <c r="AB127" s="63">
        <v>0</v>
      </c>
      <c r="AC127" s="63">
        <v>0</v>
      </c>
      <c r="AD127" s="63">
        <v>0</v>
      </c>
      <c r="AE127" s="63">
        <v>0</v>
      </c>
      <c r="AF127" s="63">
        <v>0</v>
      </c>
      <c r="AG127" s="63">
        <v>0</v>
      </c>
      <c r="AH127" s="63">
        <v>0</v>
      </c>
      <c r="AI127" s="63">
        <v>0</v>
      </c>
      <c r="AJ127" s="63">
        <v>0</v>
      </c>
      <c r="AK127" s="63">
        <v>0</v>
      </c>
      <c r="AL127" s="63">
        <v>0</v>
      </c>
      <c r="AM127" s="63">
        <v>0</v>
      </c>
      <c r="AN127" s="63">
        <v>0</v>
      </c>
      <c r="AO127" s="63">
        <v>0</v>
      </c>
      <c r="AP127" s="63">
        <v>0</v>
      </c>
      <c r="AQ127" s="63">
        <v>0</v>
      </c>
      <c r="AR127" s="63">
        <v>0</v>
      </c>
      <c r="AS127" s="63">
        <v>0</v>
      </c>
      <c r="AT127" s="63">
        <v>0</v>
      </c>
      <c r="AU127" s="63">
        <v>0</v>
      </c>
      <c r="AV127" s="63">
        <v>0</v>
      </c>
      <c r="AW127" s="63">
        <v>20096.899999999994</v>
      </c>
      <c r="AX127" s="63">
        <v>80387.600000000006</v>
      </c>
      <c r="AY127" s="63">
        <v>100484.5</v>
      </c>
      <c r="AZ127" s="63">
        <v>0</v>
      </c>
      <c r="BA127" s="63">
        <v>114664.65062300352</v>
      </c>
      <c r="BB127" s="63">
        <v>114664.65062300352</v>
      </c>
      <c r="BC127" s="63">
        <v>0</v>
      </c>
      <c r="BD127" s="63">
        <v>38945.499999999993</v>
      </c>
      <c r="BE127" s="63">
        <v>153610.15062300352</v>
      </c>
      <c r="BF127" s="63">
        <v>0</v>
      </c>
      <c r="BG127" s="63">
        <v>114664.65062300352</v>
      </c>
      <c r="BH127" s="63">
        <v>114664.65062300352</v>
      </c>
      <c r="BI127" s="63">
        <v>20096.899999999994</v>
      </c>
      <c r="BJ127" s="63">
        <v>119333.1</v>
      </c>
      <c r="BK127" s="63">
        <v>254094.65062300352</v>
      </c>
      <c r="BL127" s="63">
        <v>0</v>
      </c>
      <c r="BM127" s="63">
        <v>20096.899999999994</v>
      </c>
      <c r="BN127" s="63">
        <v>80387.600000000006</v>
      </c>
      <c r="BO127" s="63">
        <v>100484.5</v>
      </c>
      <c r="BP127" s="63">
        <v>114664.65062300352</v>
      </c>
      <c r="BQ127" s="63">
        <v>0</v>
      </c>
      <c r="BR127" s="63">
        <v>38945.499999999993</v>
      </c>
      <c r="BS127" s="63">
        <v>153610.15062300352</v>
      </c>
      <c r="BT127" s="63">
        <v>114664.65062300352</v>
      </c>
      <c r="BU127" s="63">
        <v>20096.899999999994</v>
      </c>
      <c r="BV127" s="63">
        <v>119333.1</v>
      </c>
      <c r="BW127" s="63">
        <v>254094.65062300352</v>
      </c>
      <c r="BX127" s="135"/>
      <c r="BY127" s="136">
        <v>1</v>
      </c>
      <c r="BZ127" s="136">
        <v>1</v>
      </c>
      <c r="CA127" s="136">
        <v>1</v>
      </c>
      <c r="CB127" s="136">
        <v>1</v>
      </c>
      <c r="CC127" s="136">
        <v>1</v>
      </c>
      <c r="CD127" s="136">
        <v>0.46964034743514838</v>
      </c>
      <c r="CE127" s="136">
        <v>0.45126747195134687</v>
      </c>
      <c r="CF127" s="136">
        <v>7.9092180613504801E-2</v>
      </c>
      <c r="CG127" s="137">
        <v>0</v>
      </c>
      <c r="CH127" s="137">
        <v>0</v>
      </c>
      <c r="CI127" s="137">
        <v>0</v>
      </c>
      <c r="CJ127" s="137">
        <v>0</v>
      </c>
      <c r="CK127" s="137">
        <v>0</v>
      </c>
      <c r="CL127" s="137">
        <v>0</v>
      </c>
      <c r="CM127" s="137">
        <v>0</v>
      </c>
      <c r="CN127" s="138"/>
      <c r="CO127" s="57" t="s">
        <v>244</v>
      </c>
      <c r="CP127" s="63">
        <v>1528</v>
      </c>
      <c r="CQ127" s="63">
        <v>426.79999999999995</v>
      </c>
      <c r="CR127" s="63">
        <v>101.649280256</v>
      </c>
      <c r="CS127" s="64">
        <v>0.25409465062300352</v>
      </c>
      <c r="CT127" s="65">
        <v>100</v>
      </c>
      <c r="CU127" s="65">
        <v>254094.65062300352</v>
      </c>
      <c r="CV127" s="65">
        <v>39.546090306752411</v>
      </c>
      <c r="CW127" s="65">
        <v>60.453909693247589</v>
      </c>
      <c r="CX127" s="66">
        <v>45.126747195134683</v>
      </c>
      <c r="CY127" s="66">
        <v>7.9092180613504803</v>
      </c>
      <c r="CZ127" s="66">
        <v>46.964034743514837</v>
      </c>
      <c r="DA127" s="125">
        <v>595.34829105670929</v>
      </c>
      <c r="DB127" s="125">
        <v>235.43697282099347</v>
      </c>
      <c r="DC127" s="125">
        <v>0</v>
      </c>
      <c r="DD127" s="125">
        <v>166.2923106171489</v>
      </c>
      <c r="DE127" s="116"/>
      <c r="DF127" s="116"/>
      <c r="DG127" s="116"/>
    </row>
    <row r="128" spans="1:111" s="115" customFormat="1" ht="21.75" customHeight="1" x14ac:dyDescent="0.25">
      <c r="A128" s="67" t="s">
        <v>245</v>
      </c>
      <c r="B128" s="125" t="s">
        <v>107</v>
      </c>
      <c r="C128" s="126">
        <v>180.113975748</v>
      </c>
      <c r="D128" s="127">
        <v>444</v>
      </c>
      <c r="E128" s="128" t="s">
        <v>145</v>
      </c>
      <c r="F128" s="129">
        <v>1</v>
      </c>
      <c r="G128" s="128" t="s">
        <v>135</v>
      </c>
      <c r="H128" s="127">
        <v>0</v>
      </c>
      <c r="I128" s="127">
        <v>0</v>
      </c>
      <c r="J128" s="127">
        <v>0</v>
      </c>
      <c r="K128" s="127">
        <v>444</v>
      </c>
      <c r="L128" s="368"/>
      <c r="M128" s="367">
        <v>0</v>
      </c>
      <c r="N128" s="367"/>
      <c r="O128" s="59"/>
      <c r="P128" s="59"/>
      <c r="Q128" s="59"/>
      <c r="R128" s="59"/>
      <c r="S128" s="144">
        <v>36798.361000000004</v>
      </c>
      <c r="T128" s="145">
        <v>0</v>
      </c>
      <c r="U128" s="145">
        <v>15.000000000000002</v>
      </c>
      <c r="V128" s="146">
        <v>3.2000000000000001E-2</v>
      </c>
      <c r="W128" s="146">
        <v>0.41499999999999998</v>
      </c>
      <c r="X128" s="146">
        <v>0.55300000000000005</v>
      </c>
      <c r="Y128" s="146">
        <v>2.9000000000000001E-2</v>
      </c>
      <c r="Z128" s="146">
        <v>0.82399999999999995</v>
      </c>
      <c r="AA128" s="146">
        <v>0.14699999999999999</v>
      </c>
      <c r="AB128" s="63">
        <v>0</v>
      </c>
      <c r="AC128" s="63">
        <v>0</v>
      </c>
      <c r="AD128" s="63">
        <v>0</v>
      </c>
      <c r="AE128" s="63">
        <v>0</v>
      </c>
      <c r="AF128" s="63">
        <v>0</v>
      </c>
      <c r="AG128" s="63">
        <v>0</v>
      </c>
      <c r="AH128" s="63">
        <v>0</v>
      </c>
      <c r="AI128" s="63">
        <v>0</v>
      </c>
      <c r="AJ128" s="63">
        <v>0</v>
      </c>
      <c r="AK128" s="63">
        <v>0</v>
      </c>
      <c r="AL128" s="63">
        <v>0</v>
      </c>
      <c r="AM128" s="63">
        <v>0</v>
      </c>
      <c r="AN128" s="63">
        <v>0</v>
      </c>
      <c r="AO128" s="63">
        <v>0</v>
      </c>
      <c r="AP128" s="63">
        <v>0</v>
      </c>
      <c r="AQ128" s="63">
        <v>0</v>
      </c>
      <c r="AR128" s="63">
        <v>0</v>
      </c>
      <c r="AS128" s="63">
        <v>0</v>
      </c>
      <c r="AT128" s="63">
        <v>0</v>
      </c>
      <c r="AU128" s="63">
        <v>0</v>
      </c>
      <c r="AV128" s="63">
        <v>0</v>
      </c>
      <c r="AW128" s="63">
        <v>0</v>
      </c>
      <c r="AX128" s="63">
        <v>0</v>
      </c>
      <c r="AY128" s="63">
        <v>0</v>
      </c>
      <c r="AZ128" s="63">
        <v>0</v>
      </c>
      <c r="BA128" s="63">
        <v>36798.361000000004</v>
      </c>
      <c r="BB128" s="63">
        <v>36798.361000000004</v>
      </c>
      <c r="BC128" s="63">
        <v>0</v>
      </c>
      <c r="BD128" s="63">
        <v>40515</v>
      </c>
      <c r="BE128" s="63">
        <v>77313.361000000004</v>
      </c>
      <c r="BF128" s="63">
        <v>0</v>
      </c>
      <c r="BG128" s="63">
        <v>36798.361000000004</v>
      </c>
      <c r="BH128" s="63">
        <v>36798.361000000004</v>
      </c>
      <c r="BI128" s="63">
        <v>0</v>
      </c>
      <c r="BJ128" s="63">
        <v>40515</v>
      </c>
      <c r="BK128" s="63">
        <v>77313.361000000004</v>
      </c>
      <c r="BL128" s="63">
        <v>0</v>
      </c>
      <c r="BM128" s="63">
        <v>0</v>
      </c>
      <c r="BN128" s="63">
        <v>0</v>
      </c>
      <c r="BO128" s="63">
        <v>0</v>
      </c>
      <c r="BP128" s="63">
        <v>36798.361000000004</v>
      </c>
      <c r="BQ128" s="63">
        <v>0</v>
      </c>
      <c r="BR128" s="63">
        <v>40515</v>
      </c>
      <c r="BS128" s="63">
        <v>77313.361000000004</v>
      </c>
      <c r="BT128" s="63">
        <v>36798.361000000004</v>
      </c>
      <c r="BU128" s="63">
        <v>0</v>
      </c>
      <c r="BV128" s="63">
        <v>40515</v>
      </c>
      <c r="BW128" s="63">
        <v>77313.361000000004</v>
      </c>
      <c r="BX128" s="135"/>
      <c r="BY128" s="136">
        <v>1</v>
      </c>
      <c r="BZ128" s="136">
        <v>1</v>
      </c>
      <c r="CA128" s="136">
        <v>1</v>
      </c>
      <c r="CB128" s="136">
        <v>1</v>
      </c>
      <c r="CC128" s="136">
        <v>0</v>
      </c>
      <c r="CD128" s="136">
        <v>0.52403620119425409</v>
      </c>
      <c r="CE128" s="136">
        <v>0.47596379880574591</v>
      </c>
      <c r="CF128" s="136">
        <v>0</v>
      </c>
      <c r="CG128" s="137">
        <v>0</v>
      </c>
      <c r="CH128" s="137">
        <v>0</v>
      </c>
      <c r="CI128" s="137">
        <v>0</v>
      </c>
      <c r="CJ128" s="137">
        <v>0</v>
      </c>
      <c r="CK128" s="137">
        <v>0</v>
      </c>
      <c r="CL128" s="137">
        <v>0</v>
      </c>
      <c r="CM128" s="137">
        <v>0</v>
      </c>
      <c r="CN128" s="138"/>
      <c r="CO128" s="57" t="s">
        <v>245</v>
      </c>
      <c r="CP128" s="63">
        <v>444</v>
      </c>
      <c r="CQ128" s="63">
        <v>444</v>
      </c>
      <c r="CR128" s="63">
        <v>180.113975748</v>
      </c>
      <c r="CS128" s="64">
        <v>7.7313361000000011E-2</v>
      </c>
      <c r="CT128" s="65">
        <v>100</v>
      </c>
      <c r="CU128" s="65">
        <v>77313.361000000004</v>
      </c>
      <c r="CV128" s="65">
        <v>0</v>
      </c>
      <c r="CW128" s="65">
        <v>100</v>
      </c>
      <c r="CX128" s="66">
        <v>47.596379880574588</v>
      </c>
      <c r="CY128" s="66">
        <v>0</v>
      </c>
      <c r="CZ128" s="66">
        <v>52.403620119425412</v>
      </c>
      <c r="DA128" s="125">
        <v>174.12919144144146</v>
      </c>
      <c r="DB128" s="125">
        <v>0</v>
      </c>
      <c r="DC128" s="125" t="s">
        <v>102</v>
      </c>
      <c r="DD128" s="125">
        <v>174.12919144144146</v>
      </c>
      <c r="DE128" s="116"/>
      <c r="DF128" s="116"/>
      <c r="DG128" s="116"/>
    </row>
    <row r="129" spans="1:111" s="115" customFormat="1" ht="21.75" customHeight="1" x14ac:dyDescent="0.25">
      <c r="A129" s="67" t="s">
        <v>246</v>
      </c>
      <c r="B129" s="125" t="s">
        <v>101</v>
      </c>
      <c r="C129" s="126">
        <v>119.783519218</v>
      </c>
      <c r="D129" s="127">
        <v>2482</v>
      </c>
      <c r="E129" s="128" t="s">
        <v>134</v>
      </c>
      <c r="F129" s="129">
        <v>1</v>
      </c>
      <c r="G129" s="128" t="s">
        <v>135</v>
      </c>
      <c r="H129" s="127">
        <v>199176.31147540986</v>
      </c>
      <c r="I129" s="127">
        <v>180675</v>
      </c>
      <c r="J129" s="127">
        <v>1980</v>
      </c>
      <c r="K129" s="127">
        <v>502</v>
      </c>
      <c r="L129" s="367">
        <v>0</v>
      </c>
      <c r="M129" s="367">
        <v>0</v>
      </c>
      <c r="N129" s="367">
        <v>0</v>
      </c>
      <c r="O129" s="59"/>
      <c r="P129" s="59"/>
      <c r="Q129" s="59"/>
      <c r="R129" s="59"/>
      <c r="S129" s="144">
        <v>55588.444866952908</v>
      </c>
      <c r="T129" s="145">
        <v>3337.6</v>
      </c>
      <c r="U129" s="145">
        <v>68.625</v>
      </c>
      <c r="V129" s="146">
        <v>3.2000000000000001E-2</v>
      </c>
      <c r="W129" s="146">
        <v>0.41499999999999998</v>
      </c>
      <c r="X129" s="146">
        <v>0.55300000000000005</v>
      </c>
      <c r="Y129" s="146">
        <v>2.9000000000000001E-2</v>
      </c>
      <c r="Z129" s="146">
        <v>0.82399999999999995</v>
      </c>
      <c r="AA129" s="146">
        <v>0.14699999999999999</v>
      </c>
      <c r="AB129" s="63">
        <v>0</v>
      </c>
      <c r="AC129" s="63">
        <v>0</v>
      </c>
      <c r="AD129" s="63">
        <v>0</v>
      </c>
      <c r="AE129" s="63">
        <v>0</v>
      </c>
      <c r="AF129" s="63">
        <v>0</v>
      </c>
      <c r="AG129" s="63">
        <v>0</v>
      </c>
      <c r="AH129" s="63">
        <v>1441.6509999999998</v>
      </c>
      <c r="AI129" s="63">
        <v>0</v>
      </c>
      <c r="AJ129" s="63">
        <v>1441.6509999999998</v>
      </c>
      <c r="AK129" s="63">
        <v>0</v>
      </c>
      <c r="AL129" s="63">
        <v>0</v>
      </c>
      <c r="AM129" s="63">
        <v>1441.6509999999998</v>
      </c>
      <c r="AN129" s="63">
        <v>1441.6509999999998</v>
      </c>
      <c r="AO129" s="63">
        <v>0</v>
      </c>
      <c r="AP129" s="63">
        <v>1441.6509999999998</v>
      </c>
      <c r="AQ129" s="63">
        <v>0</v>
      </c>
      <c r="AR129" s="63">
        <v>0</v>
      </c>
      <c r="AS129" s="63">
        <v>1441.6509999999998</v>
      </c>
      <c r="AT129" s="63">
        <v>108.79332500000001</v>
      </c>
      <c r="AU129" s="63">
        <v>0</v>
      </c>
      <c r="AV129" s="63">
        <v>108.79332500000001</v>
      </c>
      <c r="AW129" s="63">
        <v>18392.518150409865</v>
      </c>
      <c r="AX129" s="63">
        <v>180675</v>
      </c>
      <c r="AY129" s="63">
        <v>199176.31147540986</v>
      </c>
      <c r="AZ129" s="63">
        <v>1855.780675</v>
      </c>
      <c r="BA129" s="63">
        <v>55588.444866952908</v>
      </c>
      <c r="BB129" s="63">
        <v>57444.22554195291</v>
      </c>
      <c r="BC129" s="63">
        <v>0</v>
      </c>
      <c r="BD129" s="63">
        <v>45807.5</v>
      </c>
      <c r="BE129" s="63">
        <v>103251.72554195291</v>
      </c>
      <c r="BF129" s="63">
        <v>1964.5740000000001</v>
      </c>
      <c r="BG129" s="63">
        <v>55588.444866952908</v>
      </c>
      <c r="BH129" s="63">
        <v>57553.018866952909</v>
      </c>
      <c r="BI129" s="63">
        <v>18392.518150409865</v>
      </c>
      <c r="BJ129" s="63">
        <v>226482.5</v>
      </c>
      <c r="BK129" s="63">
        <v>302428.03701736277</v>
      </c>
      <c r="BL129" s="63">
        <v>108.79332500000001</v>
      </c>
      <c r="BM129" s="63">
        <v>18392.518150409865</v>
      </c>
      <c r="BN129" s="63">
        <v>180675</v>
      </c>
      <c r="BO129" s="63">
        <v>199176.31147540986</v>
      </c>
      <c r="BP129" s="63">
        <v>58885.876541952908</v>
      </c>
      <c r="BQ129" s="63">
        <v>0</v>
      </c>
      <c r="BR129" s="63">
        <v>45807.5</v>
      </c>
      <c r="BS129" s="63">
        <v>104693.37654195291</v>
      </c>
      <c r="BT129" s="63">
        <v>58994.669866952907</v>
      </c>
      <c r="BU129" s="63">
        <v>18392.518150409865</v>
      </c>
      <c r="BV129" s="63">
        <v>226482.5</v>
      </c>
      <c r="BW129" s="63">
        <v>303869.68801736279</v>
      </c>
      <c r="BX129" s="135"/>
      <c r="BY129" s="136">
        <v>1</v>
      </c>
      <c r="BZ129" s="136">
        <v>0.99525569328942864</v>
      </c>
      <c r="CA129" s="136">
        <v>1</v>
      </c>
      <c r="CB129" s="136">
        <v>0.97556302962197661</v>
      </c>
      <c r="CC129" s="136">
        <v>1</v>
      </c>
      <c r="CD129" s="136">
        <v>0.74888063366624091</v>
      </c>
      <c r="CE129" s="136">
        <v>0.19030318562577159</v>
      </c>
      <c r="CF129" s="136">
        <v>6.0816180707987492E-2</v>
      </c>
      <c r="CG129" s="137">
        <v>4.7443067105713598E-3</v>
      </c>
      <c r="CH129" s="137">
        <v>0</v>
      </c>
      <c r="CI129" s="137">
        <v>2.4436970378023434E-2</v>
      </c>
      <c r="CJ129" s="137">
        <v>0</v>
      </c>
      <c r="CK129" s="137">
        <v>0</v>
      </c>
      <c r="CL129" s="137">
        <v>1</v>
      </c>
      <c r="CM129" s="137">
        <v>0</v>
      </c>
      <c r="CN129" s="138"/>
      <c r="CO129" s="57" t="s">
        <v>246</v>
      </c>
      <c r="CP129" s="63">
        <v>2482</v>
      </c>
      <c r="CQ129" s="63">
        <v>502</v>
      </c>
      <c r="CR129" s="63">
        <v>119.783519218</v>
      </c>
      <c r="CS129" s="64">
        <v>0.3038696880173628</v>
      </c>
      <c r="CT129" s="65">
        <v>100</v>
      </c>
      <c r="CU129" s="65">
        <v>303869.68801736279</v>
      </c>
      <c r="CV129" s="65">
        <v>65.546620584291105</v>
      </c>
      <c r="CW129" s="65">
        <v>34.453379415708895</v>
      </c>
      <c r="CX129" s="66">
        <v>19.030318562577158</v>
      </c>
      <c r="CY129" s="66">
        <v>6.0816180707987488</v>
      </c>
      <c r="CZ129" s="66">
        <v>74.888063366624095</v>
      </c>
      <c r="DA129" s="125">
        <v>605.31810362024464</v>
      </c>
      <c r="DB129" s="125">
        <v>396.76556070798779</v>
      </c>
      <c r="DC129" s="125">
        <v>0</v>
      </c>
      <c r="DD129" s="125">
        <v>121.84852418104866</v>
      </c>
      <c r="DE129" s="116"/>
      <c r="DF129" s="116"/>
      <c r="DG129" s="116"/>
    </row>
    <row r="130" spans="1:111" s="115" customFormat="1" ht="21.75" customHeight="1" x14ac:dyDescent="0.25">
      <c r="A130" s="67" t="s">
        <v>247</v>
      </c>
      <c r="B130" s="125" t="s">
        <v>103</v>
      </c>
      <c r="C130" s="126">
        <v>44.660363943299998</v>
      </c>
      <c r="D130" s="127">
        <v>1847</v>
      </c>
      <c r="E130" s="128" t="s">
        <v>134</v>
      </c>
      <c r="F130" s="129">
        <v>1</v>
      </c>
      <c r="G130" s="128" t="s">
        <v>135</v>
      </c>
      <c r="H130" s="127">
        <v>122073.55191256831</v>
      </c>
      <c r="I130" s="127">
        <v>96725</v>
      </c>
      <c r="J130" s="127">
        <v>1060</v>
      </c>
      <c r="K130" s="127">
        <v>787</v>
      </c>
      <c r="L130" s="367">
        <v>0</v>
      </c>
      <c r="M130" s="367">
        <v>204156</v>
      </c>
      <c r="N130" s="367">
        <v>204156</v>
      </c>
      <c r="O130" s="59"/>
      <c r="P130" s="59"/>
      <c r="Q130" s="59"/>
      <c r="R130" s="59"/>
      <c r="S130" s="144">
        <v>203970.32949369328</v>
      </c>
      <c r="T130" s="145">
        <v>0</v>
      </c>
      <c r="U130" s="145">
        <v>3115.25</v>
      </c>
      <c r="V130" s="146">
        <v>3.2000000000000001E-2</v>
      </c>
      <c r="W130" s="146">
        <v>0.41499999999999998</v>
      </c>
      <c r="X130" s="146">
        <v>0.55300000000000005</v>
      </c>
      <c r="Y130" s="146">
        <v>2.9000000000000001E-2</v>
      </c>
      <c r="Z130" s="146">
        <v>0.82399999999999995</v>
      </c>
      <c r="AA130" s="146">
        <v>0.14699999999999999</v>
      </c>
      <c r="AB130" s="63">
        <v>0</v>
      </c>
      <c r="AC130" s="63">
        <v>0</v>
      </c>
      <c r="AD130" s="63">
        <v>0</v>
      </c>
      <c r="AE130" s="63">
        <v>0</v>
      </c>
      <c r="AF130" s="63">
        <v>0</v>
      </c>
      <c r="AG130" s="63">
        <v>0</v>
      </c>
      <c r="AH130" s="63">
        <v>2566.9659999999999</v>
      </c>
      <c r="AI130" s="63">
        <v>0</v>
      </c>
      <c r="AJ130" s="63">
        <v>2566.9659999999999</v>
      </c>
      <c r="AK130" s="63">
        <v>204156</v>
      </c>
      <c r="AL130" s="63">
        <v>0</v>
      </c>
      <c r="AM130" s="63">
        <v>206722.96599999999</v>
      </c>
      <c r="AN130" s="63">
        <v>2566.9659999999999</v>
      </c>
      <c r="AO130" s="63">
        <v>0</v>
      </c>
      <c r="AP130" s="63">
        <v>2566.9659999999999</v>
      </c>
      <c r="AQ130" s="63">
        <v>204156</v>
      </c>
      <c r="AR130" s="63">
        <v>0</v>
      </c>
      <c r="AS130" s="63">
        <v>206722.96599999999</v>
      </c>
      <c r="AT130" s="63">
        <v>90.342250000000007</v>
      </c>
      <c r="AU130" s="63">
        <v>0</v>
      </c>
      <c r="AV130" s="63">
        <v>90.342250000000007</v>
      </c>
      <c r="AW130" s="63">
        <v>25258.209662568304</v>
      </c>
      <c r="AX130" s="63">
        <v>96725</v>
      </c>
      <c r="AY130" s="63">
        <v>122073.55191256831</v>
      </c>
      <c r="AZ130" s="63">
        <v>457.94174999999996</v>
      </c>
      <c r="BA130" s="63">
        <v>203970.32949369328</v>
      </c>
      <c r="BB130" s="63">
        <v>204428.27124369328</v>
      </c>
      <c r="BC130" s="63">
        <v>0</v>
      </c>
      <c r="BD130" s="63">
        <v>71813.75</v>
      </c>
      <c r="BE130" s="63">
        <v>276242.02124369331</v>
      </c>
      <c r="BF130" s="63">
        <v>548.28399999999999</v>
      </c>
      <c r="BG130" s="63">
        <v>203970.32949369328</v>
      </c>
      <c r="BH130" s="63">
        <v>204518.61349369326</v>
      </c>
      <c r="BI130" s="63">
        <v>25258.209662568304</v>
      </c>
      <c r="BJ130" s="63">
        <v>168538.75</v>
      </c>
      <c r="BK130" s="63">
        <v>398315.57315626158</v>
      </c>
      <c r="BL130" s="63">
        <v>90.342250000000007</v>
      </c>
      <c r="BM130" s="63">
        <v>25258.209662568304</v>
      </c>
      <c r="BN130" s="63">
        <v>96725</v>
      </c>
      <c r="BO130" s="63">
        <v>122073.55191256831</v>
      </c>
      <c r="BP130" s="63">
        <v>206995.23724369326</v>
      </c>
      <c r="BQ130" s="63">
        <v>204156</v>
      </c>
      <c r="BR130" s="63">
        <v>71813.75</v>
      </c>
      <c r="BS130" s="63">
        <v>482964.98724369332</v>
      </c>
      <c r="BT130" s="63">
        <v>207085.57949369325</v>
      </c>
      <c r="BU130" s="63">
        <v>229414.20966256829</v>
      </c>
      <c r="BV130" s="63">
        <v>168538.75</v>
      </c>
      <c r="BW130" s="63">
        <v>605038.5391562616</v>
      </c>
      <c r="BX130" s="135"/>
      <c r="BY130" s="136">
        <v>1</v>
      </c>
      <c r="BZ130" s="136">
        <v>0.65833091179897507</v>
      </c>
      <c r="CA130" s="136">
        <v>1</v>
      </c>
      <c r="CB130" s="136">
        <v>0.98760432278154764</v>
      </c>
      <c r="CC130" s="136">
        <v>0.11009871489529398</v>
      </c>
      <c r="CD130" s="136">
        <v>0.42312869834461941</v>
      </c>
      <c r="CE130" s="136">
        <v>0.51345874295871274</v>
      </c>
      <c r="CF130" s="136">
        <v>6.3412558696667773E-2</v>
      </c>
      <c r="CG130" s="137">
        <v>0.34166908820102487</v>
      </c>
      <c r="CH130" s="137">
        <v>0</v>
      </c>
      <c r="CI130" s="137">
        <v>1.2395677218452463E-2</v>
      </c>
      <c r="CJ130" s="137">
        <v>0.88990128510470612</v>
      </c>
      <c r="CK130" s="137">
        <v>0</v>
      </c>
      <c r="CL130" s="137">
        <v>1.2417420520175779E-2</v>
      </c>
      <c r="CM130" s="137">
        <v>0.98758257947982431</v>
      </c>
      <c r="CN130" s="138"/>
      <c r="CO130" s="57" t="s">
        <v>247</v>
      </c>
      <c r="CP130" s="63">
        <v>1847</v>
      </c>
      <c r="CQ130" s="63">
        <v>787</v>
      </c>
      <c r="CR130" s="63">
        <v>44.660363943299998</v>
      </c>
      <c r="CS130" s="64">
        <v>0.6050385391562616</v>
      </c>
      <c r="CT130" s="65">
        <v>100</v>
      </c>
      <c r="CU130" s="65">
        <v>605038.5391562616</v>
      </c>
      <c r="CV130" s="65">
        <v>20.176161353754811</v>
      </c>
      <c r="CW130" s="65">
        <v>79.823838646245193</v>
      </c>
      <c r="CX130" s="66">
        <v>51.345874295871276</v>
      </c>
      <c r="CY130" s="66">
        <v>6.3412558696667771</v>
      </c>
      <c r="CZ130" s="66">
        <v>42.312869834461942</v>
      </c>
      <c r="DA130" s="125">
        <v>768.79102815281021</v>
      </c>
      <c r="DB130" s="125">
        <v>155.11251831330154</v>
      </c>
      <c r="DC130" s="125">
        <v>0</v>
      </c>
      <c r="DD130" s="125">
        <v>215.65542672239394</v>
      </c>
      <c r="DE130" s="116"/>
      <c r="DF130" s="116"/>
      <c r="DG130" s="116"/>
    </row>
    <row r="131" spans="1:111" s="115" customFormat="1" ht="21.75" customHeight="1" x14ac:dyDescent="0.25">
      <c r="A131" s="67" t="s">
        <v>248</v>
      </c>
      <c r="B131" s="125" t="s">
        <v>108</v>
      </c>
      <c r="C131" s="126">
        <v>60.829767865999997</v>
      </c>
      <c r="D131" s="127">
        <v>1131</v>
      </c>
      <c r="E131" s="128" t="s">
        <v>134</v>
      </c>
      <c r="F131" s="129">
        <v>1</v>
      </c>
      <c r="G131" s="128" t="s">
        <v>135</v>
      </c>
      <c r="H131" s="127">
        <v>66587.000004999994</v>
      </c>
      <c r="I131" s="127">
        <v>55991</v>
      </c>
      <c r="J131" s="127">
        <v>767</v>
      </c>
      <c r="K131" s="127">
        <v>364</v>
      </c>
      <c r="L131" s="367">
        <v>0</v>
      </c>
      <c r="M131" s="367">
        <v>0</v>
      </c>
      <c r="N131" s="367">
        <v>0</v>
      </c>
      <c r="O131" s="59"/>
      <c r="P131" s="59"/>
      <c r="Q131" s="59"/>
      <c r="R131" s="59"/>
      <c r="S131" s="144">
        <v>380997.41183061025</v>
      </c>
      <c r="T131" s="145">
        <v>0</v>
      </c>
      <c r="U131" s="145">
        <v>524.92499999999995</v>
      </c>
      <c r="V131" s="146">
        <v>3.2000000000000001E-2</v>
      </c>
      <c r="W131" s="146">
        <v>0.41499999999999998</v>
      </c>
      <c r="X131" s="146">
        <v>0.55300000000000005</v>
      </c>
      <c r="Y131" s="146">
        <v>2.9000000000000001E-2</v>
      </c>
      <c r="Z131" s="146">
        <v>0.82399999999999995</v>
      </c>
      <c r="AA131" s="146">
        <v>0.14699999999999999</v>
      </c>
      <c r="AB131" s="63">
        <v>0</v>
      </c>
      <c r="AC131" s="63">
        <v>0</v>
      </c>
      <c r="AD131" s="63">
        <v>0</v>
      </c>
      <c r="AE131" s="63">
        <v>0</v>
      </c>
      <c r="AF131" s="63">
        <v>0</v>
      </c>
      <c r="AG131" s="63">
        <v>0</v>
      </c>
      <c r="AH131" s="63">
        <v>432.53819999999996</v>
      </c>
      <c r="AI131" s="63">
        <v>0</v>
      </c>
      <c r="AJ131" s="63">
        <v>432.53819999999996</v>
      </c>
      <c r="AK131" s="63">
        <v>0</v>
      </c>
      <c r="AL131" s="63">
        <v>0</v>
      </c>
      <c r="AM131" s="63">
        <v>432.53819999999996</v>
      </c>
      <c r="AN131" s="63">
        <v>432.53819999999996</v>
      </c>
      <c r="AO131" s="63">
        <v>0</v>
      </c>
      <c r="AP131" s="63">
        <v>432.53819999999996</v>
      </c>
      <c r="AQ131" s="63">
        <v>0</v>
      </c>
      <c r="AR131" s="63">
        <v>0</v>
      </c>
      <c r="AS131" s="63">
        <v>432.53819999999996</v>
      </c>
      <c r="AT131" s="63">
        <v>15.222825</v>
      </c>
      <c r="AU131" s="63">
        <v>0</v>
      </c>
      <c r="AV131" s="63">
        <v>15.222825</v>
      </c>
      <c r="AW131" s="63">
        <v>10580.777179999994</v>
      </c>
      <c r="AX131" s="63">
        <v>55991</v>
      </c>
      <c r="AY131" s="63">
        <v>66587.000004999994</v>
      </c>
      <c r="AZ131" s="63">
        <v>77.163974999999994</v>
      </c>
      <c r="BA131" s="63">
        <v>380997.41183061025</v>
      </c>
      <c r="BB131" s="63">
        <v>381074.57580561022</v>
      </c>
      <c r="BC131" s="63">
        <v>0</v>
      </c>
      <c r="BD131" s="63">
        <v>33215</v>
      </c>
      <c r="BE131" s="63">
        <v>414289.57580561022</v>
      </c>
      <c r="BF131" s="63">
        <v>92.386799999999994</v>
      </c>
      <c r="BG131" s="63">
        <v>380997.41183061025</v>
      </c>
      <c r="BH131" s="63">
        <v>381089.79863061022</v>
      </c>
      <c r="BI131" s="63">
        <v>10580.777179999994</v>
      </c>
      <c r="BJ131" s="63">
        <v>89206</v>
      </c>
      <c r="BK131" s="63">
        <v>480876.5758106102</v>
      </c>
      <c r="BL131" s="63">
        <v>15.222825</v>
      </c>
      <c r="BM131" s="63">
        <v>10580.777179999994</v>
      </c>
      <c r="BN131" s="63">
        <v>55991</v>
      </c>
      <c r="BO131" s="63">
        <v>66587.000004999994</v>
      </c>
      <c r="BP131" s="63">
        <v>381507.11400561023</v>
      </c>
      <c r="BQ131" s="63">
        <v>0</v>
      </c>
      <c r="BR131" s="63">
        <v>33215</v>
      </c>
      <c r="BS131" s="63">
        <v>414722.11400561023</v>
      </c>
      <c r="BT131" s="63">
        <v>381522.33683061023</v>
      </c>
      <c r="BU131" s="63">
        <v>10580.777179999994</v>
      </c>
      <c r="BV131" s="63">
        <v>89206</v>
      </c>
      <c r="BW131" s="63">
        <v>481309.11401061021</v>
      </c>
      <c r="BX131" s="135"/>
      <c r="BY131" s="136">
        <v>1</v>
      </c>
      <c r="BZ131" s="136">
        <v>0.99910132971221799</v>
      </c>
      <c r="CA131" s="136">
        <v>1</v>
      </c>
      <c r="CB131" s="136">
        <v>0.99886628341713046</v>
      </c>
      <c r="CC131" s="136">
        <v>1</v>
      </c>
      <c r="CD131" s="136">
        <v>0.18550706041280152</v>
      </c>
      <c r="CE131" s="136">
        <v>0.79248983585488619</v>
      </c>
      <c r="CF131" s="136">
        <v>2.2003103732312294E-2</v>
      </c>
      <c r="CG131" s="137">
        <v>8.9867028778196976E-4</v>
      </c>
      <c r="CH131" s="137">
        <v>0</v>
      </c>
      <c r="CI131" s="137">
        <v>1.133716582869537E-3</v>
      </c>
      <c r="CJ131" s="137">
        <v>0</v>
      </c>
      <c r="CK131" s="137">
        <v>0</v>
      </c>
      <c r="CL131" s="137">
        <v>1</v>
      </c>
      <c r="CM131" s="137">
        <v>0</v>
      </c>
      <c r="CN131" s="138"/>
      <c r="CO131" s="57" t="s">
        <v>248</v>
      </c>
      <c r="CP131" s="63">
        <v>1131</v>
      </c>
      <c r="CQ131" s="63">
        <v>364</v>
      </c>
      <c r="CR131" s="63">
        <v>60.829767865999997</v>
      </c>
      <c r="CS131" s="64">
        <v>0.48130911401061022</v>
      </c>
      <c r="CT131" s="65">
        <v>100</v>
      </c>
      <c r="CU131" s="65">
        <v>481309.11401061021</v>
      </c>
      <c r="CV131" s="65">
        <v>13.834560382650912</v>
      </c>
      <c r="CW131" s="65">
        <v>86.165439617349094</v>
      </c>
      <c r="CX131" s="66">
        <v>79.248983585488617</v>
      </c>
      <c r="CY131" s="66">
        <v>2.2003103732312295</v>
      </c>
      <c r="CZ131" s="66">
        <v>18.550706041280151</v>
      </c>
      <c r="DA131" s="125">
        <v>1322.2777857434346</v>
      </c>
      <c r="DB131" s="125">
        <v>182.93131869505493</v>
      </c>
      <c r="DC131" s="125">
        <v>0</v>
      </c>
      <c r="DD131" s="125">
        <v>425.17822794925746</v>
      </c>
      <c r="DE131" s="116"/>
      <c r="DF131" s="116"/>
      <c r="DG131" s="116"/>
    </row>
    <row r="132" spans="1:111" s="115" customFormat="1" ht="21.75" customHeight="1" x14ac:dyDescent="0.25">
      <c r="A132" s="67" t="s">
        <v>249</v>
      </c>
      <c r="B132" s="125" t="s">
        <v>103</v>
      </c>
      <c r="C132" s="126">
        <v>51.662899643800003</v>
      </c>
      <c r="D132" s="127">
        <v>361</v>
      </c>
      <c r="E132" s="128" t="s">
        <v>145</v>
      </c>
      <c r="F132" s="129">
        <v>1</v>
      </c>
      <c r="G132" s="128" t="s">
        <v>135</v>
      </c>
      <c r="H132" s="127">
        <v>0</v>
      </c>
      <c r="I132" s="127">
        <v>0</v>
      </c>
      <c r="J132" s="127">
        <v>0</v>
      </c>
      <c r="K132" s="127">
        <v>361</v>
      </c>
      <c r="L132" s="368"/>
      <c r="M132" s="367">
        <v>0</v>
      </c>
      <c r="N132" s="367"/>
      <c r="O132" s="59"/>
      <c r="P132" s="59"/>
      <c r="Q132" s="59"/>
      <c r="R132" s="59"/>
      <c r="S132" s="144">
        <v>31103.854619439997</v>
      </c>
      <c r="T132" s="145">
        <v>0</v>
      </c>
      <c r="U132" s="145">
        <v>0</v>
      </c>
      <c r="V132" s="146">
        <v>3.2000000000000001E-2</v>
      </c>
      <c r="W132" s="146">
        <v>0.41499999999999998</v>
      </c>
      <c r="X132" s="146">
        <v>0.55300000000000005</v>
      </c>
      <c r="Y132" s="146">
        <v>2.9000000000000001E-2</v>
      </c>
      <c r="Z132" s="146">
        <v>0.82399999999999995</v>
      </c>
      <c r="AA132" s="146">
        <v>0.14699999999999999</v>
      </c>
      <c r="AB132" s="63">
        <v>0</v>
      </c>
      <c r="AC132" s="63">
        <v>0</v>
      </c>
      <c r="AD132" s="63">
        <v>0</v>
      </c>
      <c r="AE132" s="63">
        <v>0</v>
      </c>
      <c r="AF132" s="63">
        <v>0</v>
      </c>
      <c r="AG132" s="63">
        <v>0</v>
      </c>
      <c r="AH132" s="63">
        <v>0</v>
      </c>
      <c r="AI132" s="63">
        <v>0</v>
      </c>
      <c r="AJ132" s="63">
        <v>0</v>
      </c>
      <c r="AK132" s="63">
        <v>0</v>
      </c>
      <c r="AL132" s="63">
        <v>0</v>
      </c>
      <c r="AM132" s="63">
        <v>0</v>
      </c>
      <c r="AN132" s="63">
        <v>0</v>
      </c>
      <c r="AO132" s="63">
        <v>0</v>
      </c>
      <c r="AP132" s="63">
        <v>0</v>
      </c>
      <c r="AQ132" s="63">
        <v>0</v>
      </c>
      <c r="AR132" s="63">
        <v>0</v>
      </c>
      <c r="AS132" s="63">
        <v>0</v>
      </c>
      <c r="AT132" s="63">
        <v>0</v>
      </c>
      <c r="AU132" s="63">
        <v>0</v>
      </c>
      <c r="AV132" s="63">
        <v>0</v>
      </c>
      <c r="AW132" s="63">
        <v>0</v>
      </c>
      <c r="AX132" s="63">
        <v>0</v>
      </c>
      <c r="AY132" s="63">
        <v>0</v>
      </c>
      <c r="AZ132" s="63">
        <v>0</v>
      </c>
      <c r="BA132" s="63">
        <v>31103.854619439997</v>
      </c>
      <c r="BB132" s="63">
        <v>31103.854619439997</v>
      </c>
      <c r="BC132" s="63">
        <v>0</v>
      </c>
      <c r="BD132" s="63">
        <v>32941.25</v>
      </c>
      <c r="BE132" s="63">
        <v>64045.104619439997</v>
      </c>
      <c r="BF132" s="63">
        <v>0</v>
      </c>
      <c r="BG132" s="63">
        <v>31103.854619439997</v>
      </c>
      <c r="BH132" s="63">
        <v>31103.854619439997</v>
      </c>
      <c r="BI132" s="63">
        <v>0</v>
      </c>
      <c r="BJ132" s="63">
        <v>32941.25</v>
      </c>
      <c r="BK132" s="63">
        <v>64045.104619439997</v>
      </c>
      <c r="BL132" s="63">
        <v>0</v>
      </c>
      <c r="BM132" s="63">
        <v>0</v>
      </c>
      <c r="BN132" s="63">
        <v>0</v>
      </c>
      <c r="BO132" s="63">
        <v>0</v>
      </c>
      <c r="BP132" s="63">
        <v>31103.854619439997</v>
      </c>
      <c r="BQ132" s="63">
        <v>0</v>
      </c>
      <c r="BR132" s="63">
        <v>32941.25</v>
      </c>
      <c r="BS132" s="63">
        <v>64045.104619439997</v>
      </c>
      <c r="BT132" s="63">
        <v>31103.854619439997</v>
      </c>
      <c r="BU132" s="63">
        <v>0</v>
      </c>
      <c r="BV132" s="63">
        <v>32941.25</v>
      </c>
      <c r="BW132" s="63">
        <v>64045.104619439997</v>
      </c>
      <c r="BX132" s="135"/>
      <c r="BY132" s="136">
        <v>1</v>
      </c>
      <c r="BZ132" s="136">
        <v>1</v>
      </c>
      <c r="CA132" s="136">
        <v>1</v>
      </c>
      <c r="CB132" s="136">
        <v>1</v>
      </c>
      <c r="CC132" s="136">
        <v>0</v>
      </c>
      <c r="CD132" s="136">
        <v>0.51434454195584445</v>
      </c>
      <c r="CE132" s="136">
        <v>0.48565545804415561</v>
      </c>
      <c r="CF132" s="136">
        <v>0</v>
      </c>
      <c r="CG132" s="137">
        <v>0</v>
      </c>
      <c r="CH132" s="137">
        <v>0</v>
      </c>
      <c r="CI132" s="137">
        <v>0</v>
      </c>
      <c r="CJ132" s="137">
        <v>0</v>
      </c>
      <c r="CK132" s="137">
        <v>0</v>
      </c>
      <c r="CL132" s="137">
        <v>0</v>
      </c>
      <c r="CM132" s="137">
        <v>0</v>
      </c>
      <c r="CN132" s="138"/>
      <c r="CO132" s="57" t="s">
        <v>249</v>
      </c>
      <c r="CP132" s="63">
        <v>361</v>
      </c>
      <c r="CQ132" s="63">
        <v>361</v>
      </c>
      <c r="CR132" s="63">
        <v>51.662899643800003</v>
      </c>
      <c r="CS132" s="64">
        <v>6.4045104619439991E-2</v>
      </c>
      <c r="CT132" s="65">
        <v>100</v>
      </c>
      <c r="CU132" s="65">
        <v>64045.10461943999</v>
      </c>
      <c r="CV132" s="65">
        <v>0</v>
      </c>
      <c r="CW132" s="65">
        <v>100</v>
      </c>
      <c r="CX132" s="66">
        <v>48.565545804415564</v>
      </c>
      <c r="CY132" s="66">
        <v>0</v>
      </c>
      <c r="CZ132" s="66">
        <v>51.434454195584443</v>
      </c>
      <c r="DA132" s="125">
        <v>177.41026210371191</v>
      </c>
      <c r="DB132" s="125">
        <v>0</v>
      </c>
      <c r="DC132" s="125" t="s">
        <v>102</v>
      </c>
      <c r="DD132" s="125">
        <v>177.41026210371191</v>
      </c>
      <c r="DE132" s="116"/>
      <c r="DF132" s="116"/>
      <c r="DG132" s="116"/>
    </row>
    <row r="133" spans="1:111" s="115" customFormat="1" ht="21.75" customHeight="1" x14ac:dyDescent="0.25">
      <c r="A133" s="67" t="s">
        <v>250</v>
      </c>
      <c r="B133" s="125" t="s">
        <v>103</v>
      </c>
      <c r="C133" s="126">
        <v>76.301737805399995</v>
      </c>
      <c r="D133" s="127">
        <v>756</v>
      </c>
      <c r="E133" s="128" t="s">
        <v>134</v>
      </c>
      <c r="F133" s="129">
        <v>1</v>
      </c>
      <c r="G133" s="128" t="s">
        <v>135</v>
      </c>
      <c r="H133" s="127">
        <v>34229.500000000007</v>
      </c>
      <c r="I133" s="127">
        <v>31412.8125</v>
      </c>
      <c r="J133" s="127">
        <v>344.25</v>
      </c>
      <c r="K133" s="127">
        <v>411.75</v>
      </c>
      <c r="L133" s="367">
        <v>0</v>
      </c>
      <c r="M133" s="367">
        <v>0</v>
      </c>
      <c r="N133" s="367">
        <v>0</v>
      </c>
      <c r="O133" s="142">
        <v>86400.000012000004</v>
      </c>
      <c r="P133" s="143" t="s">
        <v>140</v>
      </c>
      <c r="Q133" s="59"/>
      <c r="R133" s="59"/>
      <c r="S133" s="144">
        <v>28979.628149999884</v>
      </c>
      <c r="T133" s="145">
        <v>0</v>
      </c>
      <c r="U133" s="145">
        <v>32.000000000000007</v>
      </c>
      <c r="V133" s="146">
        <v>3.2000000000000001E-2</v>
      </c>
      <c r="W133" s="146">
        <v>0.41499999999999998</v>
      </c>
      <c r="X133" s="146">
        <v>0.55300000000000005</v>
      </c>
      <c r="Y133" s="146">
        <v>2.9000000000000001E-2</v>
      </c>
      <c r="Z133" s="146">
        <v>0.82399999999999995</v>
      </c>
      <c r="AA133" s="146">
        <v>0.14699999999999999</v>
      </c>
      <c r="AB133" s="63">
        <v>0</v>
      </c>
      <c r="AC133" s="63">
        <v>0</v>
      </c>
      <c r="AD133" s="63">
        <v>0</v>
      </c>
      <c r="AE133" s="63">
        <v>0</v>
      </c>
      <c r="AF133" s="63">
        <v>0</v>
      </c>
      <c r="AG133" s="63">
        <v>0</v>
      </c>
      <c r="AH133" s="63">
        <v>26.368000000000006</v>
      </c>
      <c r="AI133" s="63">
        <v>0</v>
      </c>
      <c r="AJ133" s="63">
        <v>26.368000000000006</v>
      </c>
      <c r="AK133" s="63">
        <v>0</v>
      </c>
      <c r="AL133" s="63">
        <v>0</v>
      </c>
      <c r="AM133" s="63">
        <v>26.368000000000006</v>
      </c>
      <c r="AN133" s="63">
        <v>26.368000000000006</v>
      </c>
      <c r="AO133" s="63">
        <v>0</v>
      </c>
      <c r="AP133" s="63">
        <v>26.368000000000006</v>
      </c>
      <c r="AQ133" s="63">
        <v>0</v>
      </c>
      <c r="AR133" s="63">
        <v>0</v>
      </c>
      <c r="AS133" s="63">
        <v>26.368000000000006</v>
      </c>
      <c r="AT133" s="63">
        <v>0.92800000000000027</v>
      </c>
      <c r="AU133" s="63">
        <v>0</v>
      </c>
      <c r="AV133" s="63">
        <v>0.92800000000000027</v>
      </c>
      <c r="AW133" s="63">
        <v>2815.7595000000074</v>
      </c>
      <c r="AX133" s="63">
        <v>31412.8125</v>
      </c>
      <c r="AY133" s="63">
        <v>34229.500000000007</v>
      </c>
      <c r="AZ133" s="63">
        <v>4.7040000000000006</v>
      </c>
      <c r="BA133" s="63">
        <v>28979.628149999884</v>
      </c>
      <c r="BB133" s="63">
        <v>28984.332149999886</v>
      </c>
      <c r="BC133" s="63">
        <v>0</v>
      </c>
      <c r="BD133" s="63">
        <v>37572.1875</v>
      </c>
      <c r="BE133" s="63">
        <v>66556.519649999886</v>
      </c>
      <c r="BF133" s="63">
        <v>5.6320000000000006</v>
      </c>
      <c r="BG133" s="63">
        <v>28979.628149999884</v>
      </c>
      <c r="BH133" s="63">
        <v>28985.260149999885</v>
      </c>
      <c r="BI133" s="63">
        <v>2815.7595000000074</v>
      </c>
      <c r="BJ133" s="63">
        <v>68985</v>
      </c>
      <c r="BK133" s="63">
        <v>100786.01964999989</v>
      </c>
      <c r="BL133" s="63">
        <v>0.92800000000000027</v>
      </c>
      <c r="BM133" s="63">
        <v>2815.7595000000074</v>
      </c>
      <c r="BN133" s="63">
        <v>31412.8125</v>
      </c>
      <c r="BO133" s="63">
        <v>34229.500000000007</v>
      </c>
      <c r="BP133" s="63">
        <v>29010.700149999884</v>
      </c>
      <c r="BQ133" s="63">
        <v>0</v>
      </c>
      <c r="BR133" s="63">
        <v>37572.1875</v>
      </c>
      <c r="BS133" s="63">
        <v>66582.887649999888</v>
      </c>
      <c r="BT133" s="63">
        <v>29011.628149999884</v>
      </c>
      <c r="BU133" s="63">
        <v>2815.7595000000074</v>
      </c>
      <c r="BV133" s="63">
        <v>68985</v>
      </c>
      <c r="BW133" s="63">
        <v>100812.38764999989</v>
      </c>
      <c r="BX133" s="135"/>
      <c r="BY133" s="136">
        <v>1</v>
      </c>
      <c r="BZ133" s="136">
        <v>0.99973844484180308</v>
      </c>
      <c r="CA133" s="136">
        <v>1</v>
      </c>
      <c r="CB133" s="136">
        <v>0.99909112305370562</v>
      </c>
      <c r="CC133" s="136">
        <v>1</v>
      </c>
      <c r="CD133" s="136">
        <v>0.68446993183741711</v>
      </c>
      <c r="CE133" s="136">
        <v>0.28759207130767883</v>
      </c>
      <c r="CF133" s="136">
        <v>2.7937996854904178E-2</v>
      </c>
      <c r="CG133" s="137">
        <v>2.6155515819687103E-4</v>
      </c>
      <c r="CH133" s="137">
        <v>0</v>
      </c>
      <c r="CI133" s="137">
        <v>9.0887694629438126E-4</v>
      </c>
      <c r="CJ133" s="137">
        <v>0</v>
      </c>
      <c r="CK133" s="137">
        <v>0</v>
      </c>
      <c r="CL133" s="137">
        <v>1</v>
      </c>
      <c r="CM133" s="137">
        <v>0</v>
      </c>
      <c r="CN133" s="138"/>
      <c r="CO133" s="57" t="s">
        <v>250</v>
      </c>
      <c r="CP133" s="63">
        <v>756</v>
      </c>
      <c r="CQ133" s="63">
        <v>411.75</v>
      </c>
      <c r="CR133" s="63">
        <v>76.301737805399995</v>
      </c>
      <c r="CS133" s="64">
        <v>0.10081238764999989</v>
      </c>
      <c r="CT133" s="65">
        <v>100</v>
      </c>
      <c r="CU133" s="65">
        <v>100812.38764999989</v>
      </c>
      <c r="CV133" s="65">
        <v>33.953664621889395</v>
      </c>
      <c r="CW133" s="65">
        <v>66.046335378110612</v>
      </c>
      <c r="CX133" s="66">
        <v>28.759207130767884</v>
      </c>
      <c r="CY133" s="66">
        <v>2.7937996854904177</v>
      </c>
      <c r="CZ133" s="66">
        <v>68.446993183741711</v>
      </c>
      <c r="DA133" s="125">
        <v>244.83882853673319</v>
      </c>
      <c r="DB133" s="125">
        <v>83.131754705525211</v>
      </c>
      <c r="DC133" s="125">
        <v>0</v>
      </c>
      <c r="DD133" s="125">
        <v>133.31484080687815</v>
      </c>
      <c r="DE133" s="116"/>
      <c r="DF133" s="116"/>
      <c r="DG133" s="116"/>
    </row>
    <row r="134" spans="1:111" s="115" customFormat="1" ht="21.75" customHeight="1" x14ac:dyDescent="0.25">
      <c r="A134" s="67" t="s">
        <v>251</v>
      </c>
      <c r="B134" s="125" t="s">
        <v>110</v>
      </c>
      <c r="C134" s="126">
        <v>130.50078936200001</v>
      </c>
      <c r="D134" s="127">
        <v>1466</v>
      </c>
      <c r="E134" s="128" t="s">
        <v>134</v>
      </c>
      <c r="F134" s="129">
        <v>1</v>
      </c>
      <c r="G134" s="128" t="s">
        <v>135</v>
      </c>
      <c r="H134" s="127">
        <v>91250</v>
      </c>
      <c r="I134" s="127">
        <v>70850.150000000009</v>
      </c>
      <c r="J134" s="127">
        <v>776.44</v>
      </c>
      <c r="K134" s="127">
        <v>689.56</v>
      </c>
      <c r="L134" s="367">
        <v>0</v>
      </c>
      <c r="M134" s="367">
        <v>0</v>
      </c>
      <c r="N134" s="367">
        <v>0</v>
      </c>
      <c r="O134" s="148"/>
      <c r="P134" s="148"/>
      <c r="Q134" s="59"/>
      <c r="R134" s="59"/>
      <c r="S134" s="144">
        <v>324961.62336097</v>
      </c>
      <c r="T134" s="145">
        <v>0</v>
      </c>
      <c r="U134" s="145">
        <v>0</v>
      </c>
      <c r="V134" s="146">
        <v>3.2000000000000001E-2</v>
      </c>
      <c r="W134" s="146">
        <v>0.41499999999999998</v>
      </c>
      <c r="X134" s="146">
        <v>0.55300000000000005</v>
      </c>
      <c r="Y134" s="146">
        <v>2.9000000000000001E-2</v>
      </c>
      <c r="Z134" s="146">
        <v>0.82399999999999995</v>
      </c>
      <c r="AA134" s="146">
        <v>0.14699999999999999</v>
      </c>
      <c r="AB134" s="63">
        <v>0</v>
      </c>
      <c r="AC134" s="63">
        <v>0</v>
      </c>
      <c r="AD134" s="63">
        <v>0</v>
      </c>
      <c r="AE134" s="63">
        <v>0</v>
      </c>
      <c r="AF134" s="63">
        <v>0</v>
      </c>
      <c r="AG134" s="63">
        <v>0</v>
      </c>
      <c r="AH134" s="63">
        <v>0</v>
      </c>
      <c r="AI134" s="63">
        <v>0</v>
      </c>
      <c r="AJ134" s="63">
        <v>0</v>
      </c>
      <c r="AK134" s="63">
        <v>0</v>
      </c>
      <c r="AL134" s="63">
        <v>0</v>
      </c>
      <c r="AM134" s="63">
        <v>0</v>
      </c>
      <c r="AN134" s="63">
        <v>0</v>
      </c>
      <c r="AO134" s="63">
        <v>0</v>
      </c>
      <c r="AP134" s="63">
        <v>0</v>
      </c>
      <c r="AQ134" s="63">
        <v>0</v>
      </c>
      <c r="AR134" s="63">
        <v>0</v>
      </c>
      <c r="AS134" s="63">
        <v>0</v>
      </c>
      <c r="AT134" s="63">
        <v>0</v>
      </c>
      <c r="AU134" s="63">
        <v>0</v>
      </c>
      <c r="AV134" s="63">
        <v>0</v>
      </c>
      <c r="AW134" s="63">
        <v>20399.849999999991</v>
      </c>
      <c r="AX134" s="63">
        <v>70850.150000000009</v>
      </c>
      <c r="AY134" s="63">
        <v>91250</v>
      </c>
      <c r="AZ134" s="63">
        <v>0</v>
      </c>
      <c r="BA134" s="63">
        <v>324961.62336097</v>
      </c>
      <c r="BB134" s="63">
        <v>324961.62336097</v>
      </c>
      <c r="BC134" s="63">
        <v>0</v>
      </c>
      <c r="BD134" s="63">
        <v>62922.35</v>
      </c>
      <c r="BE134" s="63">
        <v>387883.97336096998</v>
      </c>
      <c r="BF134" s="63">
        <v>0</v>
      </c>
      <c r="BG134" s="63">
        <v>324961.62336097</v>
      </c>
      <c r="BH134" s="63">
        <v>324961.62336097</v>
      </c>
      <c r="BI134" s="63">
        <v>20399.849999999991</v>
      </c>
      <c r="BJ134" s="63">
        <v>133772.5</v>
      </c>
      <c r="BK134" s="63">
        <v>479133.97336096998</v>
      </c>
      <c r="BL134" s="63">
        <v>0</v>
      </c>
      <c r="BM134" s="63">
        <v>20399.849999999991</v>
      </c>
      <c r="BN134" s="63">
        <v>70850.150000000009</v>
      </c>
      <c r="BO134" s="63">
        <v>91250</v>
      </c>
      <c r="BP134" s="63">
        <v>324961.62336097</v>
      </c>
      <c r="BQ134" s="63">
        <v>0</v>
      </c>
      <c r="BR134" s="63">
        <v>62922.35</v>
      </c>
      <c r="BS134" s="63">
        <v>387883.97336096998</v>
      </c>
      <c r="BT134" s="63">
        <v>324961.62336097</v>
      </c>
      <c r="BU134" s="63">
        <v>20399.849999999991</v>
      </c>
      <c r="BV134" s="63">
        <v>133772.5</v>
      </c>
      <c r="BW134" s="63">
        <v>479133.97336096998</v>
      </c>
      <c r="BX134" s="135"/>
      <c r="BY134" s="136">
        <v>1</v>
      </c>
      <c r="BZ134" s="136">
        <v>1</v>
      </c>
      <c r="CA134" s="136">
        <v>1</v>
      </c>
      <c r="CB134" s="136">
        <v>1</v>
      </c>
      <c r="CC134" s="136">
        <v>1</v>
      </c>
      <c r="CD134" s="136">
        <v>0.27919644074000671</v>
      </c>
      <c r="CE134" s="136">
        <v>0.67822705428602614</v>
      </c>
      <c r="CF134" s="136">
        <v>4.2576504973967172E-2</v>
      </c>
      <c r="CG134" s="137">
        <v>0</v>
      </c>
      <c r="CH134" s="137">
        <v>0</v>
      </c>
      <c r="CI134" s="137">
        <v>0</v>
      </c>
      <c r="CJ134" s="137">
        <v>0</v>
      </c>
      <c r="CK134" s="137">
        <v>0</v>
      </c>
      <c r="CL134" s="137">
        <v>0</v>
      </c>
      <c r="CM134" s="137">
        <v>0</v>
      </c>
      <c r="CN134" s="138"/>
      <c r="CO134" s="57" t="s">
        <v>251</v>
      </c>
      <c r="CP134" s="63">
        <v>1466</v>
      </c>
      <c r="CQ134" s="63">
        <v>689.56</v>
      </c>
      <c r="CR134" s="63">
        <v>130.50078936200001</v>
      </c>
      <c r="CS134" s="64">
        <v>0.47913397336096997</v>
      </c>
      <c r="CT134" s="65">
        <v>100</v>
      </c>
      <c r="CU134" s="65">
        <v>479133.97336096998</v>
      </c>
      <c r="CV134" s="65">
        <v>19.044777676671671</v>
      </c>
      <c r="CW134" s="65">
        <v>80.955222323328329</v>
      </c>
      <c r="CX134" s="66">
        <v>67.822705428602617</v>
      </c>
      <c r="CY134" s="66">
        <v>4.2576504973967175</v>
      </c>
      <c r="CZ134" s="66">
        <v>27.919644074000672</v>
      </c>
      <c r="DA134" s="125">
        <v>694.84014931401191</v>
      </c>
      <c r="DB134" s="125">
        <v>132.33076164510703</v>
      </c>
      <c r="DC134" s="125">
        <v>0</v>
      </c>
      <c r="DD134" s="125">
        <v>326.83081402521827</v>
      </c>
      <c r="DE134" s="116"/>
      <c r="DF134" s="116"/>
      <c r="DG134" s="116"/>
    </row>
    <row r="135" spans="1:111" s="115" customFormat="1" ht="21.75" customHeight="1" x14ac:dyDescent="0.25">
      <c r="A135" s="67" t="s">
        <v>252</v>
      </c>
      <c r="B135" s="125" t="s">
        <v>107</v>
      </c>
      <c r="C135" s="126">
        <v>122.321295053</v>
      </c>
      <c r="D135" s="127">
        <v>302</v>
      </c>
      <c r="E135" s="128" t="s">
        <v>145</v>
      </c>
      <c r="F135" s="129">
        <v>1</v>
      </c>
      <c r="G135" s="128" t="s">
        <v>135</v>
      </c>
      <c r="H135" s="127">
        <v>0</v>
      </c>
      <c r="I135" s="127">
        <v>0</v>
      </c>
      <c r="J135" s="127">
        <v>0</v>
      </c>
      <c r="K135" s="127">
        <v>302</v>
      </c>
      <c r="L135" s="368"/>
      <c r="M135" s="367">
        <v>0</v>
      </c>
      <c r="N135" s="367"/>
      <c r="O135" s="59"/>
      <c r="P135" s="59"/>
      <c r="Q135" s="59"/>
      <c r="R135" s="59"/>
      <c r="S135" s="144">
        <v>151.91625000000005</v>
      </c>
      <c r="T135" s="145">
        <v>0</v>
      </c>
      <c r="U135" s="145">
        <v>91.125</v>
      </c>
      <c r="V135" s="146">
        <v>3.2000000000000001E-2</v>
      </c>
      <c r="W135" s="146">
        <v>0.41499999999999998</v>
      </c>
      <c r="X135" s="146">
        <v>0.55300000000000005</v>
      </c>
      <c r="Y135" s="146">
        <v>2.9000000000000001E-2</v>
      </c>
      <c r="Z135" s="146">
        <v>0.82399999999999995</v>
      </c>
      <c r="AA135" s="146">
        <v>0.14699999999999999</v>
      </c>
      <c r="AB135" s="63">
        <v>0</v>
      </c>
      <c r="AC135" s="63">
        <v>0</v>
      </c>
      <c r="AD135" s="63">
        <v>0</v>
      </c>
      <c r="AE135" s="63">
        <v>0</v>
      </c>
      <c r="AF135" s="63">
        <v>0</v>
      </c>
      <c r="AG135" s="63">
        <v>0</v>
      </c>
      <c r="AH135" s="63">
        <v>0</v>
      </c>
      <c r="AI135" s="63">
        <v>0</v>
      </c>
      <c r="AJ135" s="63">
        <v>0</v>
      </c>
      <c r="AK135" s="63">
        <v>0</v>
      </c>
      <c r="AL135" s="63">
        <v>0</v>
      </c>
      <c r="AM135" s="63">
        <v>0</v>
      </c>
      <c r="AN135" s="63">
        <v>0</v>
      </c>
      <c r="AO135" s="63">
        <v>0</v>
      </c>
      <c r="AP135" s="63">
        <v>0</v>
      </c>
      <c r="AQ135" s="63">
        <v>0</v>
      </c>
      <c r="AR135" s="63">
        <v>0</v>
      </c>
      <c r="AS135" s="63">
        <v>0</v>
      </c>
      <c r="AT135" s="63">
        <v>0</v>
      </c>
      <c r="AU135" s="63">
        <v>0</v>
      </c>
      <c r="AV135" s="63">
        <v>0</v>
      </c>
      <c r="AW135" s="63">
        <v>0</v>
      </c>
      <c r="AX135" s="63">
        <v>0</v>
      </c>
      <c r="AY135" s="63">
        <v>0</v>
      </c>
      <c r="AZ135" s="63">
        <v>0</v>
      </c>
      <c r="BA135" s="63">
        <v>151.91625000000005</v>
      </c>
      <c r="BB135" s="63">
        <v>151.91625000000005</v>
      </c>
      <c r="BC135" s="63">
        <v>0</v>
      </c>
      <c r="BD135" s="63">
        <v>27557.5</v>
      </c>
      <c r="BE135" s="63">
        <v>27709.416249999998</v>
      </c>
      <c r="BF135" s="63">
        <v>0</v>
      </c>
      <c r="BG135" s="63">
        <v>151.91625000000005</v>
      </c>
      <c r="BH135" s="63">
        <v>151.91625000000005</v>
      </c>
      <c r="BI135" s="63">
        <v>0</v>
      </c>
      <c r="BJ135" s="63">
        <v>27557.5</v>
      </c>
      <c r="BK135" s="63">
        <v>27709.416249999998</v>
      </c>
      <c r="BL135" s="63">
        <v>0</v>
      </c>
      <c r="BM135" s="63">
        <v>0</v>
      </c>
      <c r="BN135" s="63">
        <v>0</v>
      </c>
      <c r="BO135" s="63">
        <v>0</v>
      </c>
      <c r="BP135" s="63">
        <v>151.91625000000005</v>
      </c>
      <c r="BQ135" s="63">
        <v>0</v>
      </c>
      <c r="BR135" s="63">
        <v>27557.5</v>
      </c>
      <c r="BS135" s="63">
        <v>27709.416249999998</v>
      </c>
      <c r="BT135" s="63">
        <v>151.91625000000005</v>
      </c>
      <c r="BU135" s="63">
        <v>0</v>
      </c>
      <c r="BV135" s="63">
        <v>27557.5</v>
      </c>
      <c r="BW135" s="63">
        <v>27709.416249999998</v>
      </c>
      <c r="BX135" s="135"/>
      <c r="BY135" s="136">
        <v>1</v>
      </c>
      <c r="BZ135" s="136">
        <v>1</v>
      </c>
      <c r="CA135" s="136">
        <v>1</v>
      </c>
      <c r="CB135" s="136">
        <v>1</v>
      </c>
      <c r="CC135" s="136">
        <v>0</v>
      </c>
      <c r="CD135" s="136">
        <v>0.99451752254073567</v>
      </c>
      <c r="CE135" s="136">
        <v>5.4824774592644133E-3</v>
      </c>
      <c r="CF135" s="136">
        <v>0</v>
      </c>
      <c r="CG135" s="137">
        <v>0</v>
      </c>
      <c r="CH135" s="137">
        <v>0</v>
      </c>
      <c r="CI135" s="137">
        <v>0</v>
      </c>
      <c r="CJ135" s="137">
        <v>0</v>
      </c>
      <c r="CK135" s="137">
        <v>0</v>
      </c>
      <c r="CL135" s="137">
        <v>0</v>
      </c>
      <c r="CM135" s="137">
        <v>0</v>
      </c>
      <c r="CN135" s="138"/>
      <c r="CO135" s="57" t="s">
        <v>252</v>
      </c>
      <c r="CP135" s="63">
        <v>302</v>
      </c>
      <c r="CQ135" s="63">
        <v>302</v>
      </c>
      <c r="CR135" s="63">
        <v>122.321295053</v>
      </c>
      <c r="CS135" s="64">
        <v>2.7709416249999997E-2</v>
      </c>
      <c r="CT135" s="65">
        <v>100</v>
      </c>
      <c r="CU135" s="65">
        <v>27709.416249999998</v>
      </c>
      <c r="CV135" s="65">
        <v>0</v>
      </c>
      <c r="CW135" s="65">
        <v>100</v>
      </c>
      <c r="CX135" s="66">
        <v>0.54824774592644132</v>
      </c>
      <c r="CY135" s="66">
        <v>0</v>
      </c>
      <c r="CZ135" s="66">
        <v>99.451752254073568</v>
      </c>
      <c r="DA135" s="125">
        <v>91.753033940397344</v>
      </c>
      <c r="DB135" s="125">
        <v>0</v>
      </c>
      <c r="DC135" s="125" t="s">
        <v>102</v>
      </c>
      <c r="DD135" s="125">
        <v>91.753033940397344</v>
      </c>
      <c r="DE135" s="116"/>
      <c r="DF135" s="116"/>
      <c r="DG135" s="116"/>
    </row>
    <row r="136" spans="1:111" s="115" customFormat="1" ht="21.75" customHeight="1" x14ac:dyDescent="0.25">
      <c r="A136" s="67" t="s">
        <v>253</v>
      </c>
      <c r="B136" s="125" t="s">
        <v>107</v>
      </c>
      <c r="C136" s="126">
        <v>137.87989682700001</v>
      </c>
      <c r="D136" s="127">
        <v>2692</v>
      </c>
      <c r="E136" s="128" t="s">
        <v>134</v>
      </c>
      <c r="F136" s="129">
        <v>1</v>
      </c>
      <c r="G136" s="128" t="s">
        <v>135</v>
      </c>
      <c r="H136" s="127">
        <v>204400</v>
      </c>
      <c r="I136" s="127">
        <v>175656.25</v>
      </c>
      <c r="J136" s="127">
        <v>1925</v>
      </c>
      <c r="K136" s="127">
        <v>767</v>
      </c>
      <c r="L136" s="367">
        <v>415092</v>
      </c>
      <c r="M136" s="367">
        <v>114984</v>
      </c>
      <c r="N136" s="367">
        <v>530076</v>
      </c>
      <c r="O136" s="59"/>
      <c r="P136" s="59"/>
      <c r="Q136" s="59"/>
      <c r="R136" s="59"/>
      <c r="S136" s="144">
        <v>55511.840537470111</v>
      </c>
      <c r="T136" s="145">
        <v>0</v>
      </c>
      <c r="U136" s="145">
        <v>68</v>
      </c>
      <c r="V136" s="146">
        <v>3.2000000000000001E-2</v>
      </c>
      <c r="W136" s="146">
        <v>0.41499999999999998</v>
      </c>
      <c r="X136" s="146">
        <v>0.55300000000000005</v>
      </c>
      <c r="Y136" s="146">
        <v>2.9000000000000001E-2</v>
      </c>
      <c r="Z136" s="146">
        <v>0.82399999999999995</v>
      </c>
      <c r="AA136" s="146">
        <v>0.14699999999999999</v>
      </c>
      <c r="AB136" s="63">
        <v>0</v>
      </c>
      <c r="AC136" s="63">
        <v>0</v>
      </c>
      <c r="AD136" s="63">
        <v>0</v>
      </c>
      <c r="AE136" s="63">
        <v>0</v>
      </c>
      <c r="AF136" s="63">
        <v>0</v>
      </c>
      <c r="AG136" s="63">
        <v>0</v>
      </c>
      <c r="AH136" s="63">
        <v>56.031999999999996</v>
      </c>
      <c r="AI136" s="63">
        <v>0</v>
      </c>
      <c r="AJ136" s="63">
        <v>56.031999999999996</v>
      </c>
      <c r="AK136" s="63">
        <v>114984</v>
      </c>
      <c r="AL136" s="63">
        <v>0</v>
      </c>
      <c r="AM136" s="63">
        <v>115040.03200000001</v>
      </c>
      <c r="AN136" s="63">
        <v>56.031999999999996</v>
      </c>
      <c r="AO136" s="63">
        <v>0</v>
      </c>
      <c r="AP136" s="63">
        <v>56.031999999999996</v>
      </c>
      <c r="AQ136" s="63">
        <v>114984</v>
      </c>
      <c r="AR136" s="63">
        <v>0</v>
      </c>
      <c r="AS136" s="63">
        <v>115040.03200000001</v>
      </c>
      <c r="AT136" s="63">
        <v>1.9720000000000002</v>
      </c>
      <c r="AU136" s="63">
        <v>0</v>
      </c>
      <c r="AV136" s="63">
        <v>1.9720000000000002</v>
      </c>
      <c r="AW136" s="63">
        <v>28741.777999999998</v>
      </c>
      <c r="AX136" s="63">
        <v>175656.25</v>
      </c>
      <c r="AY136" s="63">
        <v>204400</v>
      </c>
      <c r="AZ136" s="63">
        <v>9.9959999999999987</v>
      </c>
      <c r="BA136" s="63">
        <v>55511.840537470111</v>
      </c>
      <c r="BB136" s="63">
        <v>55521.83653747011</v>
      </c>
      <c r="BC136" s="63">
        <v>415092</v>
      </c>
      <c r="BD136" s="63">
        <v>69988.75</v>
      </c>
      <c r="BE136" s="63">
        <v>540602.58653747011</v>
      </c>
      <c r="BF136" s="63">
        <v>11.967999999999998</v>
      </c>
      <c r="BG136" s="63">
        <v>55511.840537470111</v>
      </c>
      <c r="BH136" s="63">
        <v>55523.808537470111</v>
      </c>
      <c r="BI136" s="63">
        <v>443833.77799999999</v>
      </c>
      <c r="BJ136" s="63">
        <v>245645</v>
      </c>
      <c r="BK136" s="63">
        <v>745002.58653747011</v>
      </c>
      <c r="BL136" s="63">
        <v>1.9720000000000002</v>
      </c>
      <c r="BM136" s="63">
        <v>28741.777999999998</v>
      </c>
      <c r="BN136" s="63">
        <v>175656.25</v>
      </c>
      <c r="BO136" s="63">
        <v>204400</v>
      </c>
      <c r="BP136" s="63">
        <v>55577.868537470109</v>
      </c>
      <c r="BQ136" s="63">
        <v>530076</v>
      </c>
      <c r="BR136" s="63">
        <v>69988.75</v>
      </c>
      <c r="BS136" s="63">
        <v>655642.61853747012</v>
      </c>
      <c r="BT136" s="63">
        <v>55579.840537470111</v>
      </c>
      <c r="BU136" s="63">
        <v>558817.77799999993</v>
      </c>
      <c r="BV136" s="63">
        <v>245645</v>
      </c>
      <c r="BW136" s="63">
        <v>860042.61853747012</v>
      </c>
      <c r="BX136" s="135"/>
      <c r="BY136" s="136">
        <v>1</v>
      </c>
      <c r="BZ136" s="136">
        <v>0.86623914964164306</v>
      </c>
      <c r="CA136" s="136">
        <v>1</v>
      </c>
      <c r="CB136" s="136">
        <v>0.99899186468586165</v>
      </c>
      <c r="CC136" s="136">
        <v>0.79423704018235453</v>
      </c>
      <c r="CD136" s="136">
        <v>0.32972368745950015</v>
      </c>
      <c r="CE136" s="136">
        <v>7.4528343311567186E-2</v>
      </c>
      <c r="CF136" s="136">
        <v>0.59574796922893269</v>
      </c>
      <c r="CG136" s="137">
        <v>0.13376085035835694</v>
      </c>
      <c r="CH136" s="137">
        <v>0</v>
      </c>
      <c r="CI136" s="137">
        <v>1.008135314138317E-3</v>
      </c>
      <c r="CJ136" s="137">
        <v>0.20576295981764561</v>
      </c>
      <c r="CK136" s="137">
        <v>0</v>
      </c>
      <c r="CL136" s="137">
        <v>4.8706523308338437E-4</v>
      </c>
      <c r="CM136" s="137">
        <v>0.99951293476691661</v>
      </c>
      <c r="CN136" s="138"/>
      <c r="CO136" s="57" t="s">
        <v>253</v>
      </c>
      <c r="CP136" s="63">
        <v>2692</v>
      </c>
      <c r="CQ136" s="63">
        <v>767</v>
      </c>
      <c r="CR136" s="63">
        <v>137.87989682700001</v>
      </c>
      <c r="CS136" s="64">
        <v>0.8600426185374701</v>
      </c>
      <c r="CT136" s="65">
        <v>100</v>
      </c>
      <c r="CU136" s="65">
        <v>860042.61853747012</v>
      </c>
      <c r="CV136" s="65">
        <v>23.766264089050459</v>
      </c>
      <c r="CW136" s="65">
        <v>76.233735910949534</v>
      </c>
      <c r="CX136" s="66">
        <v>7.4528343311567182</v>
      </c>
      <c r="CY136" s="66">
        <v>59.57479692289327</v>
      </c>
      <c r="CZ136" s="66">
        <v>32.972368745950014</v>
      </c>
      <c r="DA136" s="125">
        <v>1121.3071949641071</v>
      </c>
      <c r="DB136" s="125">
        <v>266.49282920469363</v>
      </c>
      <c r="DC136" s="125">
        <v>0</v>
      </c>
      <c r="DD136" s="125">
        <v>276.74687464244806</v>
      </c>
      <c r="DE136" s="116"/>
      <c r="DF136" s="116"/>
      <c r="DG136" s="116"/>
    </row>
    <row r="137" spans="1:111" s="115" customFormat="1" ht="21.75" customHeight="1" x14ac:dyDescent="0.25">
      <c r="A137" s="67" t="s">
        <v>254</v>
      </c>
      <c r="B137" s="125" t="s">
        <v>108</v>
      </c>
      <c r="C137" s="126">
        <v>85.465012815700007</v>
      </c>
      <c r="D137" s="127">
        <v>1077</v>
      </c>
      <c r="E137" s="128" t="s">
        <v>134</v>
      </c>
      <c r="F137" s="129">
        <v>1</v>
      </c>
      <c r="G137" s="128" t="s">
        <v>135</v>
      </c>
      <c r="H137" s="127">
        <v>74801</v>
      </c>
      <c r="I137" s="127">
        <v>53517.212500000001</v>
      </c>
      <c r="J137" s="127">
        <v>586.49</v>
      </c>
      <c r="K137" s="127">
        <v>490.51</v>
      </c>
      <c r="L137" s="367">
        <v>0</v>
      </c>
      <c r="M137" s="367">
        <v>0</v>
      </c>
      <c r="N137" s="367">
        <v>0</v>
      </c>
      <c r="O137" s="59"/>
      <c r="P137" s="59"/>
      <c r="Q137" s="59"/>
      <c r="R137" s="59"/>
      <c r="S137" s="144">
        <v>318543.57902682794</v>
      </c>
      <c r="T137" s="145">
        <v>0</v>
      </c>
      <c r="U137" s="145">
        <v>324.00000000000006</v>
      </c>
      <c r="V137" s="146">
        <v>3.2000000000000001E-2</v>
      </c>
      <c r="W137" s="146">
        <v>0.41499999999999998</v>
      </c>
      <c r="X137" s="146">
        <v>0.55300000000000005</v>
      </c>
      <c r="Y137" s="146">
        <v>2.9000000000000001E-2</v>
      </c>
      <c r="Z137" s="146">
        <v>0.82399999999999995</v>
      </c>
      <c r="AA137" s="146">
        <v>0.14699999999999999</v>
      </c>
      <c r="AB137" s="63">
        <v>0</v>
      </c>
      <c r="AC137" s="63">
        <v>0</v>
      </c>
      <c r="AD137" s="63">
        <v>0</v>
      </c>
      <c r="AE137" s="63">
        <v>0</v>
      </c>
      <c r="AF137" s="63">
        <v>0</v>
      </c>
      <c r="AG137" s="63">
        <v>0</v>
      </c>
      <c r="AH137" s="63">
        <v>266.97600000000006</v>
      </c>
      <c r="AI137" s="63">
        <v>0</v>
      </c>
      <c r="AJ137" s="63">
        <v>266.97600000000006</v>
      </c>
      <c r="AK137" s="63">
        <v>0</v>
      </c>
      <c r="AL137" s="63">
        <v>0</v>
      </c>
      <c r="AM137" s="63">
        <v>266.97600000000006</v>
      </c>
      <c r="AN137" s="63">
        <v>266.97600000000006</v>
      </c>
      <c r="AO137" s="63">
        <v>0</v>
      </c>
      <c r="AP137" s="63">
        <v>266.97600000000006</v>
      </c>
      <c r="AQ137" s="63">
        <v>0</v>
      </c>
      <c r="AR137" s="63">
        <v>0</v>
      </c>
      <c r="AS137" s="63">
        <v>266.97600000000006</v>
      </c>
      <c r="AT137" s="63">
        <v>9.3960000000000026</v>
      </c>
      <c r="AU137" s="63">
        <v>0</v>
      </c>
      <c r="AV137" s="63">
        <v>9.3960000000000026</v>
      </c>
      <c r="AW137" s="63">
        <v>21274.391499999998</v>
      </c>
      <c r="AX137" s="63">
        <v>53517.212500000001</v>
      </c>
      <c r="AY137" s="63">
        <v>74801</v>
      </c>
      <c r="AZ137" s="63">
        <v>47.628000000000007</v>
      </c>
      <c r="BA137" s="63">
        <v>318543.57902682794</v>
      </c>
      <c r="BB137" s="63">
        <v>318591.20702682796</v>
      </c>
      <c r="BC137" s="63">
        <v>0</v>
      </c>
      <c r="BD137" s="63">
        <v>44759.037499999999</v>
      </c>
      <c r="BE137" s="63">
        <v>363350.24452682794</v>
      </c>
      <c r="BF137" s="63">
        <v>57.024000000000008</v>
      </c>
      <c r="BG137" s="63">
        <v>318543.57902682794</v>
      </c>
      <c r="BH137" s="63">
        <v>318600.60302682797</v>
      </c>
      <c r="BI137" s="63">
        <v>21274.391499999998</v>
      </c>
      <c r="BJ137" s="63">
        <v>98276.25</v>
      </c>
      <c r="BK137" s="63">
        <v>438151.24452682794</v>
      </c>
      <c r="BL137" s="63">
        <v>9.3960000000000026</v>
      </c>
      <c r="BM137" s="63">
        <v>21274.391499999998</v>
      </c>
      <c r="BN137" s="63">
        <v>53517.212500000001</v>
      </c>
      <c r="BO137" s="63">
        <v>74801</v>
      </c>
      <c r="BP137" s="63">
        <v>318858.18302682799</v>
      </c>
      <c r="BQ137" s="63">
        <v>0</v>
      </c>
      <c r="BR137" s="63">
        <v>44759.037499999999</v>
      </c>
      <c r="BS137" s="63">
        <v>363617.22052682796</v>
      </c>
      <c r="BT137" s="63">
        <v>318867.579026828</v>
      </c>
      <c r="BU137" s="63">
        <v>21274.391499999998</v>
      </c>
      <c r="BV137" s="63">
        <v>98276.25</v>
      </c>
      <c r="BW137" s="63">
        <v>438418.22052682796</v>
      </c>
      <c r="BX137" s="135"/>
      <c r="BY137" s="136">
        <v>1</v>
      </c>
      <c r="BZ137" s="136">
        <v>0.99939104720675342</v>
      </c>
      <c r="CA137" s="136">
        <v>1</v>
      </c>
      <c r="CB137" s="136">
        <v>0.99916273708097003</v>
      </c>
      <c r="CC137" s="136">
        <v>1</v>
      </c>
      <c r="CD137" s="136">
        <v>0.22429754845528588</v>
      </c>
      <c r="CE137" s="136">
        <v>0.72714754780827762</v>
      </c>
      <c r="CF137" s="136">
        <v>4.855490373643654E-2</v>
      </c>
      <c r="CG137" s="137">
        <v>6.089527932465642E-4</v>
      </c>
      <c r="CH137" s="137">
        <v>0</v>
      </c>
      <c r="CI137" s="137">
        <v>8.3726291902990228E-4</v>
      </c>
      <c r="CJ137" s="137">
        <v>0</v>
      </c>
      <c r="CK137" s="137">
        <v>0</v>
      </c>
      <c r="CL137" s="137">
        <v>1</v>
      </c>
      <c r="CM137" s="137">
        <v>0</v>
      </c>
      <c r="CN137" s="138"/>
      <c r="CO137" s="57" t="s">
        <v>254</v>
      </c>
      <c r="CP137" s="63">
        <v>1077</v>
      </c>
      <c r="CQ137" s="63">
        <v>490.51</v>
      </c>
      <c r="CR137" s="63">
        <v>85.465012815700007</v>
      </c>
      <c r="CS137" s="64">
        <v>0.43841822052682794</v>
      </c>
      <c r="CT137" s="65">
        <v>100</v>
      </c>
      <c r="CU137" s="65">
        <v>438418.22052682796</v>
      </c>
      <c r="CV137" s="65">
        <v>17.061562795021366</v>
      </c>
      <c r="CW137" s="65">
        <v>82.938437204978626</v>
      </c>
      <c r="CX137" s="66">
        <v>72.714754780827761</v>
      </c>
      <c r="CY137" s="66">
        <v>4.8554903736436543</v>
      </c>
      <c r="CZ137" s="66">
        <v>22.429754845528588</v>
      </c>
      <c r="DA137" s="125">
        <v>893.80077985530977</v>
      </c>
      <c r="DB137" s="125">
        <v>152.49638131740434</v>
      </c>
      <c r="DC137" s="125">
        <v>0</v>
      </c>
      <c r="DD137" s="125">
        <v>406.82566808433421</v>
      </c>
      <c r="DE137" s="116"/>
      <c r="DF137" s="116"/>
      <c r="DG137" s="116"/>
    </row>
    <row r="138" spans="1:111" s="115" customFormat="1" ht="21.75" customHeight="1" x14ac:dyDescent="0.25">
      <c r="A138" s="67" t="s">
        <v>255</v>
      </c>
      <c r="B138" s="125" t="s">
        <v>109</v>
      </c>
      <c r="C138" s="126">
        <v>163.796508437</v>
      </c>
      <c r="D138" s="127">
        <v>808</v>
      </c>
      <c r="E138" s="128" t="s">
        <v>134</v>
      </c>
      <c r="F138" s="129">
        <v>1</v>
      </c>
      <c r="G138" s="128" t="s">
        <v>135</v>
      </c>
      <c r="H138" s="127">
        <v>95257.000003000008</v>
      </c>
      <c r="I138" s="127">
        <v>55826.749999999993</v>
      </c>
      <c r="J138" s="127">
        <v>611.79999999999995</v>
      </c>
      <c r="K138" s="127">
        <v>196.20000000000005</v>
      </c>
      <c r="L138" s="367">
        <v>0</v>
      </c>
      <c r="M138" s="367">
        <v>0</v>
      </c>
      <c r="N138" s="367">
        <v>0</v>
      </c>
      <c r="O138" s="59"/>
      <c r="P138" s="59"/>
      <c r="Q138" s="59"/>
      <c r="R138" s="59"/>
      <c r="S138" s="145">
        <v>18695.046999999999</v>
      </c>
      <c r="T138" s="145">
        <v>248.2</v>
      </c>
      <c r="U138" s="145">
        <v>167.70000000000005</v>
      </c>
      <c r="V138" s="146">
        <v>3.2000000000000001E-2</v>
      </c>
      <c r="W138" s="146">
        <v>0.41499999999999998</v>
      </c>
      <c r="X138" s="146">
        <v>0.55300000000000005</v>
      </c>
      <c r="Y138" s="146">
        <v>2.9000000000000001E-2</v>
      </c>
      <c r="Z138" s="146">
        <v>0.82399999999999995</v>
      </c>
      <c r="AA138" s="146">
        <v>0.14699999999999999</v>
      </c>
      <c r="AB138" s="63">
        <v>0</v>
      </c>
      <c r="AC138" s="63">
        <v>0</v>
      </c>
      <c r="AD138" s="63">
        <v>0</v>
      </c>
      <c r="AE138" s="63">
        <v>0</v>
      </c>
      <c r="AF138" s="63">
        <v>0</v>
      </c>
      <c r="AG138" s="63">
        <v>0</v>
      </c>
      <c r="AH138" s="63">
        <v>241.18780000000001</v>
      </c>
      <c r="AI138" s="63">
        <v>0</v>
      </c>
      <c r="AJ138" s="63">
        <v>241.18780000000001</v>
      </c>
      <c r="AK138" s="63">
        <v>0</v>
      </c>
      <c r="AL138" s="63">
        <v>0</v>
      </c>
      <c r="AM138" s="63">
        <v>241.18780000000001</v>
      </c>
      <c r="AN138" s="63">
        <v>241.18780000000001</v>
      </c>
      <c r="AO138" s="63">
        <v>0</v>
      </c>
      <c r="AP138" s="63">
        <v>241.18780000000001</v>
      </c>
      <c r="AQ138" s="63">
        <v>0</v>
      </c>
      <c r="AR138" s="63">
        <v>0</v>
      </c>
      <c r="AS138" s="63">
        <v>241.18780000000001</v>
      </c>
      <c r="AT138" s="63">
        <v>12.805700000000002</v>
      </c>
      <c r="AU138" s="63">
        <v>0</v>
      </c>
      <c r="AV138" s="63">
        <v>12.805700000000002</v>
      </c>
      <c r="AW138" s="63">
        <v>39417.444303000018</v>
      </c>
      <c r="AX138" s="63">
        <v>55826.749999999993</v>
      </c>
      <c r="AY138" s="63">
        <v>95257.000003000008</v>
      </c>
      <c r="AZ138" s="63">
        <v>161.90650000000002</v>
      </c>
      <c r="BA138" s="63">
        <v>18695.046999999999</v>
      </c>
      <c r="BB138" s="63">
        <v>18856.9535</v>
      </c>
      <c r="BC138" s="63">
        <v>0</v>
      </c>
      <c r="BD138" s="63">
        <v>17903.250000000004</v>
      </c>
      <c r="BE138" s="63">
        <v>36760.203500000003</v>
      </c>
      <c r="BF138" s="63">
        <v>174.71220000000002</v>
      </c>
      <c r="BG138" s="63">
        <v>18695.046999999999</v>
      </c>
      <c r="BH138" s="63">
        <v>18869.7592</v>
      </c>
      <c r="BI138" s="63">
        <v>39417.444303000018</v>
      </c>
      <c r="BJ138" s="63">
        <v>73730</v>
      </c>
      <c r="BK138" s="63">
        <v>132017.20350300003</v>
      </c>
      <c r="BL138" s="63">
        <v>12.805700000000002</v>
      </c>
      <c r="BM138" s="63">
        <v>39417.444303000018</v>
      </c>
      <c r="BN138" s="63">
        <v>55826.749999999993</v>
      </c>
      <c r="BO138" s="63">
        <v>95257.000003000008</v>
      </c>
      <c r="BP138" s="63">
        <v>19098.141299999999</v>
      </c>
      <c r="BQ138" s="63">
        <v>0</v>
      </c>
      <c r="BR138" s="63">
        <v>17903.250000000004</v>
      </c>
      <c r="BS138" s="63">
        <v>37001.391300000003</v>
      </c>
      <c r="BT138" s="63">
        <v>19110.947</v>
      </c>
      <c r="BU138" s="63">
        <v>39417.444303000018</v>
      </c>
      <c r="BV138" s="63">
        <v>73730</v>
      </c>
      <c r="BW138" s="63">
        <v>132258.39130300004</v>
      </c>
      <c r="BX138" s="135"/>
      <c r="BY138" s="136">
        <v>1</v>
      </c>
      <c r="BZ138" s="136">
        <v>0.99817638943265641</v>
      </c>
      <c r="CA138" s="136">
        <v>1</v>
      </c>
      <c r="CB138" s="136">
        <v>0.98737959976551659</v>
      </c>
      <c r="CC138" s="136">
        <v>1</v>
      </c>
      <c r="CD138" s="136">
        <v>0.55848781858437502</v>
      </c>
      <c r="CE138" s="136">
        <v>0.14293409267354459</v>
      </c>
      <c r="CF138" s="136">
        <v>0.29857808874208031</v>
      </c>
      <c r="CG138" s="137">
        <v>1.823610567343481E-3</v>
      </c>
      <c r="CH138" s="137">
        <v>0</v>
      </c>
      <c r="CI138" s="137">
        <v>1.2620400234483409E-2</v>
      </c>
      <c r="CJ138" s="137">
        <v>0</v>
      </c>
      <c r="CK138" s="137">
        <v>0</v>
      </c>
      <c r="CL138" s="137">
        <v>1</v>
      </c>
      <c r="CM138" s="137">
        <v>0</v>
      </c>
      <c r="CN138" s="138"/>
      <c r="CO138" s="57" t="s">
        <v>255</v>
      </c>
      <c r="CP138" s="63">
        <v>808</v>
      </c>
      <c r="CQ138" s="63">
        <v>196.20000000000005</v>
      </c>
      <c r="CR138" s="63">
        <v>163.796508437</v>
      </c>
      <c r="CS138" s="64">
        <v>0.13225839130300004</v>
      </c>
      <c r="CT138" s="65">
        <v>100</v>
      </c>
      <c r="CU138" s="65">
        <v>132258.39130300004</v>
      </c>
      <c r="CV138" s="65">
        <v>72.023407410701864</v>
      </c>
      <c r="CW138" s="65">
        <v>27.976592589298111</v>
      </c>
      <c r="CX138" s="66">
        <v>14.293409267354459</v>
      </c>
      <c r="CY138" s="66">
        <v>29.857808874208029</v>
      </c>
      <c r="CZ138" s="66">
        <v>55.848781858437505</v>
      </c>
      <c r="DA138" s="125">
        <v>674.09985373598374</v>
      </c>
      <c r="DB138" s="125">
        <v>485.50968401121298</v>
      </c>
      <c r="DC138" s="125">
        <v>0</v>
      </c>
      <c r="DD138" s="125">
        <v>163.38762809777231</v>
      </c>
      <c r="DE138" s="116"/>
      <c r="DF138" s="116"/>
      <c r="DG138" s="116"/>
    </row>
    <row r="139" spans="1:111" s="115" customFormat="1" ht="21.75" customHeight="1" x14ac:dyDescent="0.25">
      <c r="A139" s="67" t="s">
        <v>256</v>
      </c>
      <c r="B139" s="125" t="s">
        <v>103</v>
      </c>
      <c r="C139" s="126">
        <v>147.97808603199999</v>
      </c>
      <c r="D139" s="127">
        <v>755</v>
      </c>
      <c r="E139" s="128" t="s">
        <v>134</v>
      </c>
      <c r="F139" s="129">
        <v>1</v>
      </c>
      <c r="G139" s="128" t="s">
        <v>135</v>
      </c>
      <c r="H139" s="127">
        <v>55582.71857923497</v>
      </c>
      <c r="I139" s="127">
        <v>45221.674999999996</v>
      </c>
      <c r="J139" s="127">
        <v>495.58</v>
      </c>
      <c r="K139" s="127">
        <v>259.42</v>
      </c>
      <c r="L139" s="367">
        <v>0</v>
      </c>
      <c r="M139" s="367">
        <v>0</v>
      </c>
      <c r="N139" s="367">
        <v>0</v>
      </c>
      <c r="O139" s="59"/>
      <c r="P139" s="59"/>
      <c r="Q139" s="59"/>
      <c r="R139" s="59"/>
      <c r="S139" s="145">
        <v>46179.665668500034</v>
      </c>
      <c r="T139" s="145">
        <v>0</v>
      </c>
      <c r="U139" s="145">
        <v>0</v>
      </c>
      <c r="V139" s="146">
        <v>3.2000000000000001E-2</v>
      </c>
      <c r="W139" s="146">
        <v>0.41499999999999998</v>
      </c>
      <c r="X139" s="146">
        <v>0.55300000000000005</v>
      </c>
      <c r="Y139" s="146">
        <v>2.9000000000000001E-2</v>
      </c>
      <c r="Z139" s="146">
        <v>0.82399999999999995</v>
      </c>
      <c r="AA139" s="146">
        <v>0.14699999999999999</v>
      </c>
      <c r="AB139" s="63">
        <v>0</v>
      </c>
      <c r="AC139" s="63">
        <v>0</v>
      </c>
      <c r="AD139" s="63">
        <v>0</v>
      </c>
      <c r="AE139" s="63">
        <v>0</v>
      </c>
      <c r="AF139" s="63">
        <v>0</v>
      </c>
      <c r="AG139" s="63">
        <v>0</v>
      </c>
      <c r="AH139" s="63">
        <v>0</v>
      </c>
      <c r="AI139" s="63">
        <v>0</v>
      </c>
      <c r="AJ139" s="63">
        <v>0</v>
      </c>
      <c r="AK139" s="63">
        <v>0</v>
      </c>
      <c r="AL139" s="63">
        <v>0</v>
      </c>
      <c r="AM139" s="63">
        <v>0</v>
      </c>
      <c r="AN139" s="63">
        <v>0</v>
      </c>
      <c r="AO139" s="63">
        <v>0</v>
      </c>
      <c r="AP139" s="63">
        <v>0</v>
      </c>
      <c r="AQ139" s="63">
        <v>0</v>
      </c>
      <c r="AR139" s="63">
        <v>0</v>
      </c>
      <c r="AS139" s="63">
        <v>0</v>
      </c>
      <c r="AT139" s="63">
        <v>0</v>
      </c>
      <c r="AU139" s="63">
        <v>0</v>
      </c>
      <c r="AV139" s="63">
        <v>0</v>
      </c>
      <c r="AW139" s="63">
        <v>10361.043579234974</v>
      </c>
      <c r="AX139" s="63">
        <v>45221.674999999996</v>
      </c>
      <c r="AY139" s="63">
        <v>55582.71857923497</v>
      </c>
      <c r="AZ139" s="63">
        <v>0</v>
      </c>
      <c r="BA139" s="63">
        <v>46179.665668500034</v>
      </c>
      <c r="BB139" s="63">
        <v>46179.665668500034</v>
      </c>
      <c r="BC139" s="63">
        <v>0</v>
      </c>
      <c r="BD139" s="63">
        <v>23672.075000000001</v>
      </c>
      <c r="BE139" s="63">
        <v>69851.740668500031</v>
      </c>
      <c r="BF139" s="63">
        <v>0</v>
      </c>
      <c r="BG139" s="63">
        <v>46179.665668500034</v>
      </c>
      <c r="BH139" s="63">
        <v>46179.665668500034</v>
      </c>
      <c r="BI139" s="63">
        <v>10361.043579234974</v>
      </c>
      <c r="BJ139" s="63">
        <v>68893.75</v>
      </c>
      <c r="BK139" s="63">
        <v>125434.45924773501</v>
      </c>
      <c r="BL139" s="63">
        <v>0</v>
      </c>
      <c r="BM139" s="63">
        <v>10361.043579234974</v>
      </c>
      <c r="BN139" s="63">
        <v>45221.674999999996</v>
      </c>
      <c r="BO139" s="63">
        <v>55582.71857923497</v>
      </c>
      <c r="BP139" s="63">
        <v>46179.665668500034</v>
      </c>
      <c r="BQ139" s="63">
        <v>0</v>
      </c>
      <c r="BR139" s="63">
        <v>23672.075000000001</v>
      </c>
      <c r="BS139" s="63">
        <v>69851.740668500031</v>
      </c>
      <c r="BT139" s="63">
        <v>46179.665668500034</v>
      </c>
      <c r="BU139" s="63">
        <v>10361.043579234974</v>
      </c>
      <c r="BV139" s="63">
        <v>68893.75</v>
      </c>
      <c r="BW139" s="63">
        <v>125434.45924773501</v>
      </c>
      <c r="BX139" s="135"/>
      <c r="BY139" s="136">
        <v>1</v>
      </c>
      <c r="BZ139" s="136">
        <v>1</v>
      </c>
      <c r="CA139" s="136">
        <v>1</v>
      </c>
      <c r="CB139" s="136">
        <v>1</v>
      </c>
      <c r="CC139" s="136">
        <v>1</v>
      </c>
      <c r="CD139" s="136">
        <v>0.54924101728643615</v>
      </c>
      <c r="CE139" s="136">
        <v>0.36815772910771255</v>
      </c>
      <c r="CF139" s="136">
        <v>8.2601253605851258E-2</v>
      </c>
      <c r="CG139" s="137">
        <v>0</v>
      </c>
      <c r="CH139" s="137">
        <v>0</v>
      </c>
      <c r="CI139" s="137">
        <v>0</v>
      </c>
      <c r="CJ139" s="137">
        <v>0</v>
      </c>
      <c r="CK139" s="137">
        <v>0</v>
      </c>
      <c r="CL139" s="137">
        <v>0</v>
      </c>
      <c r="CM139" s="137">
        <v>0</v>
      </c>
      <c r="CN139" s="138"/>
      <c r="CO139" s="57" t="s">
        <v>256</v>
      </c>
      <c r="CP139" s="63">
        <v>755</v>
      </c>
      <c r="CQ139" s="63">
        <v>259.42</v>
      </c>
      <c r="CR139" s="63">
        <v>147.97808603199999</v>
      </c>
      <c r="CS139" s="64">
        <v>0.125434459247735</v>
      </c>
      <c r="CT139" s="65">
        <v>100</v>
      </c>
      <c r="CU139" s="65">
        <v>125434.45924773499</v>
      </c>
      <c r="CV139" s="65">
        <v>44.312160240957574</v>
      </c>
      <c r="CW139" s="65">
        <v>55.687839759042411</v>
      </c>
      <c r="CX139" s="66">
        <v>36.815772910771258</v>
      </c>
      <c r="CY139" s="66">
        <v>8.2601253605851266</v>
      </c>
      <c r="CZ139" s="66">
        <v>54.924101728643613</v>
      </c>
      <c r="DA139" s="125">
        <v>483.51884684193584</v>
      </c>
      <c r="DB139" s="125">
        <v>214.25764620782888</v>
      </c>
      <c r="DC139" s="125">
        <v>0</v>
      </c>
      <c r="DD139" s="125">
        <v>166.13835661951657</v>
      </c>
      <c r="DE139" s="116"/>
      <c r="DF139" s="116"/>
      <c r="DG139" s="116"/>
    </row>
    <row r="140" spans="1:111" s="115" customFormat="1" ht="21.75" customHeight="1" x14ac:dyDescent="0.25">
      <c r="A140" s="67" t="s">
        <v>257</v>
      </c>
      <c r="B140" s="125" t="s">
        <v>101</v>
      </c>
      <c r="C140" s="126">
        <v>56.572117132300001</v>
      </c>
      <c r="D140" s="127">
        <v>368</v>
      </c>
      <c r="E140" s="128" t="s">
        <v>134</v>
      </c>
      <c r="F140" s="129">
        <v>1</v>
      </c>
      <c r="G140" s="128" t="s">
        <v>135</v>
      </c>
      <c r="H140" s="127">
        <v>5018.75</v>
      </c>
      <c r="I140" s="127">
        <v>4015</v>
      </c>
      <c r="J140" s="127">
        <v>55</v>
      </c>
      <c r="K140" s="127">
        <v>313</v>
      </c>
      <c r="L140" s="367">
        <v>0</v>
      </c>
      <c r="M140" s="367">
        <v>0</v>
      </c>
      <c r="N140" s="367">
        <v>0</v>
      </c>
      <c r="O140" s="59"/>
      <c r="P140" s="59"/>
      <c r="Q140" s="59"/>
      <c r="R140" s="59"/>
      <c r="S140" s="145">
        <v>7124.9973690476509</v>
      </c>
      <c r="T140" s="145">
        <v>793.8</v>
      </c>
      <c r="U140" s="145">
        <v>40</v>
      </c>
      <c r="V140" s="146">
        <v>3.2000000000000001E-2</v>
      </c>
      <c r="W140" s="146">
        <v>0.41499999999999998</v>
      </c>
      <c r="X140" s="146">
        <v>0.55300000000000005</v>
      </c>
      <c r="Y140" s="146">
        <v>2.9000000000000001E-2</v>
      </c>
      <c r="Z140" s="146">
        <v>0.82399999999999995</v>
      </c>
      <c r="AA140" s="146">
        <v>0.14699999999999999</v>
      </c>
      <c r="AB140" s="63">
        <v>0</v>
      </c>
      <c r="AC140" s="63">
        <v>0</v>
      </c>
      <c r="AD140" s="63">
        <v>0</v>
      </c>
      <c r="AE140" s="63">
        <v>0</v>
      </c>
      <c r="AF140" s="63">
        <v>0</v>
      </c>
      <c r="AG140" s="63">
        <v>0</v>
      </c>
      <c r="AH140" s="63">
        <v>362.38699999999994</v>
      </c>
      <c r="AI140" s="63">
        <v>0</v>
      </c>
      <c r="AJ140" s="63">
        <v>362.38699999999994</v>
      </c>
      <c r="AK140" s="63">
        <v>0</v>
      </c>
      <c r="AL140" s="63">
        <v>0</v>
      </c>
      <c r="AM140" s="63">
        <v>362.38699999999994</v>
      </c>
      <c r="AN140" s="63">
        <v>362.38699999999994</v>
      </c>
      <c r="AO140" s="63">
        <v>0</v>
      </c>
      <c r="AP140" s="63">
        <v>362.38699999999994</v>
      </c>
      <c r="AQ140" s="63">
        <v>0</v>
      </c>
      <c r="AR140" s="63">
        <v>0</v>
      </c>
      <c r="AS140" s="63">
        <v>362.38699999999994</v>
      </c>
      <c r="AT140" s="63">
        <v>26.561599999999999</v>
      </c>
      <c r="AU140" s="63">
        <v>0</v>
      </c>
      <c r="AV140" s="63">
        <v>26.561599999999999</v>
      </c>
      <c r="AW140" s="63">
        <v>977.1884</v>
      </c>
      <c r="AX140" s="63">
        <v>4015</v>
      </c>
      <c r="AY140" s="63">
        <v>5018.75</v>
      </c>
      <c r="AZ140" s="63">
        <v>444.85140000000001</v>
      </c>
      <c r="BA140" s="63">
        <v>7124.9973690476509</v>
      </c>
      <c r="BB140" s="63">
        <v>7569.8487690476504</v>
      </c>
      <c r="BC140" s="63">
        <v>0</v>
      </c>
      <c r="BD140" s="63">
        <v>28561.25</v>
      </c>
      <c r="BE140" s="63">
        <v>36131.098769047647</v>
      </c>
      <c r="BF140" s="63">
        <v>471.41300000000001</v>
      </c>
      <c r="BG140" s="63">
        <v>7124.9973690476509</v>
      </c>
      <c r="BH140" s="63">
        <v>7596.4103690476504</v>
      </c>
      <c r="BI140" s="63">
        <v>977.1884</v>
      </c>
      <c r="BJ140" s="63">
        <v>32576.25</v>
      </c>
      <c r="BK140" s="63">
        <v>41149.848769047647</v>
      </c>
      <c r="BL140" s="63">
        <v>26.561599999999999</v>
      </c>
      <c r="BM140" s="63">
        <v>977.1884</v>
      </c>
      <c r="BN140" s="63">
        <v>4015</v>
      </c>
      <c r="BO140" s="63">
        <v>5018.75</v>
      </c>
      <c r="BP140" s="63">
        <v>7932.2357690476501</v>
      </c>
      <c r="BQ140" s="63">
        <v>0</v>
      </c>
      <c r="BR140" s="63">
        <v>28561.25</v>
      </c>
      <c r="BS140" s="63">
        <v>36493.485769047649</v>
      </c>
      <c r="BT140" s="63">
        <v>7958.7973690476501</v>
      </c>
      <c r="BU140" s="63">
        <v>977.1884</v>
      </c>
      <c r="BV140" s="63">
        <v>32576.25</v>
      </c>
      <c r="BW140" s="63">
        <v>41512.235769047649</v>
      </c>
      <c r="BX140" s="135"/>
      <c r="BY140" s="136">
        <v>1</v>
      </c>
      <c r="BZ140" s="136">
        <v>0.99127035696135146</v>
      </c>
      <c r="CA140" s="136">
        <v>1</v>
      </c>
      <c r="CB140" s="136">
        <v>0.95446711567135134</v>
      </c>
      <c r="CC140" s="136">
        <v>1</v>
      </c>
      <c r="CD140" s="136">
        <v>0.79164932495458917</v>
      </c>
      <c r="CE140" s="136">
        <v>0.18460360356807839</v>
      </c>
      <c r="CF140" s="136">
        <v>2.3747071477332567E-2</v>
      </c>
      <c r="CG140" s="137">
        <v>8.7296430386484495E-3</v>
      </c>
      <c r="CH140" s="137">
        <v>0</v>
      </c>
      <c r="CI140" s="137">
        <v>4.553288432864866E-2</v>
      </c>
      <c r="CJ140" s="137">
        <v>0</v>
      </c>
      <c r="CK140" s="137">
        <v>0</v>
      </c>
      <c r="CL140" s="137">
        <v>1</v>
      </c>
      <c r="CM140" s="137">
        <v>0</v>
      </c>
      <c r="CN140" s="138"/>
      <c r="CO140" s="57" t="s">
        <v>257</v>
      </c>
      <c r="CP140" s="63">
        <v>368</v>
      </c>
      <c r="CQ140" s="63">
        <v>313</v>
      </c>
      <c r="CR140" s="63">
        <v>56.572117132300001</v>
      </c>
      <c r="CS140" s="64">
        <v>4.1512235769047647E-2</v>
      </c>
      <c r="CT140" s="65">
        <v>100</v>
      </c>
      <c r="CU140" s="65">
        <v>41512.235769047649</v>
      </c>
      <c r="CV140" s="65">
        <v>12.089808961198086</v>
      </c>
      <c r="CW140" s="65">
        <v>87.910191038801912</v>
      </c>
      <c r="CX140" s="66">
        <v>18.46036035680784</v>
      </c>
      <c r="CY140" s="66">
        <v>2.3747071477332566</v>
      </c>
      <c r="CZ140" s="66">
        <v>79.164932495458913</v>
      </c>
      <c r="DA140" s="125">
        <v>132.62695133881039</v>
      </c>
      <c r="DB140" s="125">
        <v>16.034345047923324</v>
      </c>
      <c r="DC140" s="125">
        <v>0</v>
      </c>
      <c r="DD140" s="125">
        <v>111.82024122023817</v>
      </c>
      <c r="DE140" s="116"/>
      <c r="DF140" s="116"/>
      <c r="DG140" s="116"/>
    </row>
    <row r="141" spans="1:111" s="115" customFormat="1" ht="21.75" customHeight="1" x14ac:dyDescent="0.25">
      <c r="A141" s="67" t="s">
        <v>258</v>
      </c>
      <c r="B141" s="125" t="s">
        <v>105</v>
      </c>
      <c r="C141" s="126">
        <v>148.54290111500001</v>
      </c>
      <c r="D141" s="127">
        <v>908</v>
      </c>
      <c r="E141" s="128" t="s">
        <v>134</v>
      </c>
      <c r="F141" s="129">
        <v>1</v>
      </c>
      <c r="G141" s="128" t="s">
        <v>135</v>
      </c>
      <c r="H141" s="127">
        <v>7665</v>
      </c>
      <c r="I141" s="127">
        <v>6139.3</v>
      </c>
      <c r="J141" s="127">
        <v>84.1</v>
      </c>
      <c r="K141" s="127">
        <v>823.9</v>
      </c>
      <c r="L141" s="367">
        <v>0</v>
      </c>
      <c r="M141" s="367">
        <v>0</v>
      </c>
      <c r="N141" s="367">
        <v>0</v>
      </c>
      <c r="O141" s="59"/>
      <c r="P141" s="59"/>
      <c r="Q141" s="59"/>
      <c r="R141" s="59"/>
      <c r="S141" s="145">
        <v>138417.39992905999</v>
      </c>
      <c r="T141" s="145">
        <v>0</v>
      </c>
      <c r="U141" s="145">
        <v>150.19999999999999</v>
      </c>
      <c r="V141" s="146">
        <v>3.2000000000000001E-2</v>
      </c>
      <c r="W141" s="146">
        <v>0.41499999999999998</v>
      </c>
      <c r="X141" s="146">
        <v>0.55300000000000005</v>
      </c>
      <c r="Y141" s="146">
        <v>2.9000000000000001E-2</v>
      </c>
      <c r="Z141" s="146">
        <v>0.82399999999999995</v>
      </c>
      <c r="AA141" s="146">
        <v>0.14699999999999999</v>
      </c>
      <c r="AB141" s="63">
        <v>0</v>
      </c>
      <c r="AC141" s="63">
        <v>0</v>
      </c>
      <c r="AD141" s="63">
        <v>0</v>
      </c>
      <c r="AE141" s="63">
        <v>0</v>
      </c>
      <c r="AF141" s="63">
        <v>0</v>
      </c>
      <c r="AG141" s="63">
        <v>0</v>
      </c>
      <c r="AH141" s="63">
        <v>123.76479999999998</v>
      </c>
      <c r="AI141" s="63">
        <v>0</v>
      </c>
      <c r="AJ141" s="63">
        <v>123.76479999999998</v>
      </c>
      <c r="AK141" s="63">
        <v>0</v>
      </c>
      <c r="AL141" s="63">
        <v>0</v>
      </c>
      <c r="AM141" s="63">
        <v>123.76479999999998</v>
      </c>
      <c r="AN141" s="63">
        <v>123.76479999999998</v>
      </c>
      <c r="AO141" s="63">
        <v>0</v>
      </c>
      <c r="AP141" s="63">
        <v>123.76479999999998</v>
      </c>
      <c r="AQ141" s="63">
        <v>0</v>
      </c>
      <c r="AR141" s="63">
        <v>0</v>
      </c>
      <c r="AS141" s="63">
        <v>123.76479999999998</v>
      </c>
      <c r="AT141" s="63">
        <v>4.3557999999999995</v>
      </c>
      <c r="AU141" s="63">
        <v>0</v>
      </c>
      <c r="AV141" s="63">
        <v>4.3557999999999995</v>
      </c>
      <c r="AW141" s="63">
        <v>1521.3441999999998</v>
      </c>
      <c r="AX141" s="63">
        <v>6139.3</v>
      </c>
      <c r="AY141" s="63">
        <v>7665</v>
      </c>
      <c r="AZ141" s="63">
        <v>22.079399999999996</v>
      </c>
      <c r="BA141" s="63">
        <v>138417.39992905999</v>
      </c>
      <c r="BB141" s="63">
        <v>138439.47932905998</v>
      </c>
      <c r="BC141" s="63">
        <v>0</v>
      </c>
      <c r="BD141" s="63">
        <v>75180.875</v>
      </c>
      <c r="BE141" s="63">
        <v>213620.35432905998</v>
      </c>
      <c r="BF141" s="63">
        <v>26.435199999999995</v>
      </c>
      <c r="BG141" s="63">
        <v>138417.39992905999</v>
      </c>
      <c r="BH141" s="63">
        <v>138443.83512905997</v>
      </c>
      <c r="BI141" s="63">
        <v>1521.3441999999998</v>
      </c>
      <c r="BJ141" s="63">
        <v>81320.175000000003</v>
      </c>
      <c r="BK141" s="63">
        <v>221285.35432905998</v>
      </c>
      <c r="BL141" s="63">
        <v>4.3557999999999995</v>
      </c>
      <c r="BM141" s="63">
        <v>1521.3441999999998</v>
      </c>
      <c r="BN141" s="63">
        <v>6139.3</v>
      </c>
      <c r="BO141" s="63">
        <v>7665</v>
      </c>
      <c r="BP141" s="63">
        <v>138563.24412905998</v>
      </c>
      <c r="BQ141" s="63">
        <v>0</v>
      </c>
      <c r="BR141" s="63">
        <v>75180.875</v>
      </c>
      <c r="BS141" s="63">
        <v>213744.11912905998</v>
      </c>
      <c r="BT141" s="63">
        <v>138567.59992905997</v>
      </c>
      <c r="BU141" s="63">
        <v>1521.3441999999998</v>
      </c>
      <c r="BV141" s="63">
        <v>81320.175000000003</v>
      </c>
      <c r="BW141" s="63">
        <v>221409.11912905998</v>
      </c>
      <c r="BX141" s="135"/>
      <c r="BY141" s="136">
        <v>1</v>
      </c>
      <c r="BZ141" s="136">
        <v>0.99944101308705424</v>
      </c>
      <c r="CA141" s="136">
        <v>1</v>
      </c>
      <c r="CB141" s="136">
        <v>0.99910682728095623</v>
      </c>
      <c r="CC141" s="136">
        <v>1</v>
      </c>
      <c r="CD141" s="136">
        <v>0.36749009100292163</v>
      </c>
      <c r="CE141" s="136">
        <v>0.6256348756058594</v>
      </c>
      <c r="CF141" s="136">
        <v>6.8750333912189305E-3</v>
      </c>
      <c r="CG141" s="137">
        <v>5.5898691294579039E-4</v>
      </c>
      <c r="CH141" s="137">
        <v>0</v>
      </c>
      <c r="CI141" s="137">
        <v>8.9317271904371348E-4</v>
      </c>
      <c r="CJ141" s="137">
        <v>0</v>
      </c>
      <c r="CK141" s="137">
        <v>0</v>
      </c>
      <c r="CL141" s="137">
        <v>1</v>
      </c>
      <c r="CM141" s="137">
        <v>0</v>
      </c>
      <c r="CN141" s="138"/>
      <c r="CO141" s="57" t="s">
        <v>258</v>
      </c>
      <c r="CP141" s="63">
        <v>908</v>
      </c>
      <c r="CQ141" s="63">
        <v>823.9</v>
      </c>
      <c r="CR141" s="63">
        <v>148.54290111500001</v>
      </c>
      <c r="CS141" s="64">
        <v>0.22140911912905997</v>
      </c>
      <c r="CT141" s="65">
        <v>100</v>
      </c>
      <c r="CU141" s="65">
        <v>221409.11912906001</v>
      </c>
      <c r="CV141" s="65">
        <v>3.4619170295023172</v>
      </c>
      <c r="CW141" s="65">
        <v>96.538082970497683</v>
      </c>
      <c r="CX141" s="66">
        <v>62.563487560585941</v>
      </c>
      <c r="CY141" s="66">
        <v>0.6875033391218931</v>
      </c>
      <c r="CZ141" s="66">
        <v>36.749009100292163</v>
      </c>
      <c r="DA141" s="125">
        <v>268.73300052076706</v>
      </c>
      <c r="DB141" s="125">
        <v>9.3033135089209864</v>
      </c>
      <c r="DC141" s="125">
        <v>0</v>
      </c>
      <c r="DD141" s="125">
        <v>243.70633736680614</v>
      </c>
      <c r="DE141" s="116"/>
      <c r="DF141" s="116"/>
      <c r="DG141" s="116"/>
    </row>
    <row r="142" spans="1:111" s="115" customFormat="1" ht="21.75" customHeight="1" x14ac:dyDescent="0.25">
      <c r="A142" s="67" t="s">
        <v>259</v>
      </c>
      <c r="B142" s="125" t="s">
        <v>109</v>
      </c>
      <c r="C142" s="126">
        <v>91.564134090699994</v>
      </c>
      <c r="D142" s="127">
        <v>938</v>
      </c>
      <c r="E142" s="128" t="s">
        <v>138</v>
      </c>
      <c r="F142" s="129">
        <v>0</v>
      </c>
      <c r="G142" s="128" t="s">
        <v>135</v>
      </c>
      <c r="H142" s="127">
        <v>181500.7377115</v>
      </c>
      <c r="I142" s="127">
        <v>73000</v>
      </c>
      <c r="J142" s="149">
        <v>800</v>
      </c>
      <c r="K142" s="127">
        <v>138</v>
      </c>
      <c r="L142" s="367">
        <v>0</v>
      </c>
      <c r="M142" s="367">
        <v>0</v>
      </c>
      <c r="N142" s="367">
        <v>0</v>
      </c>
      <c r="O142" s="59"/>
      <c r="P142" s="59"/>
      <c r="Q142" s="59"/>
      <c r="R142" s="59"/>
      <c r="S142" s="145">
        <v>117915.387</v>
      </c>
      <c r="T142" s="145">
        <v>0</v>
      </c>
      <c r="U142" s="145">
        <v>1195.625</v>
      </c>
      <c r="V142" s="146">
        <v>3.2000000000000001E-2</v>
      </c>
      <c r="W142" s="146">
        <v>0.41499999999999998</v>
      </c>
      <c r="X142" s="146">
        <v>0.55300000000000005</v>
      </c>
      <c r="Y142" s="146">
        <v>2.9000000000000001E-2</v>
      </c>
      <c r="Z142" s="146">
        <v>0.82399999999999995</v>
      </c>
      <c r="AA142" s="146">
        <v>0.14699999999999999</v>
      </c>
      <c r="AB142" s="63">
        <v>34.673124999999999</v>
      </c>
      <c r="AC142" s="63">
        <v>0</v>
      </c>
      <c r="AD142" s="63">
        <v>34.673124999999999</v>
      </c>
      <c r="AE142" s="63">
        <v>108466.0645865</v>
      </c>
      <c r="AF142" s="63">
        <v>73000</v>
      </c>
      <c r="AG142" s="63">
        <v>181500.7377115</v>
      </c>
      <c r="AH142" s="63">
        <v>0</v>
      </c>
      <c r="AI142" s="63">
        <v>0</v>
      </c>
      <c r="AJ142" s="63">
        <v>0</v>
      </c>
      <c r="AK142" s="63">
        <v>0</v>
      </c>
      <c r="AL142" s="63">
        <v>0</v>
      </c>
      <c r="AM142" s="63">
        <v>0</v>
      </c>
      <c r="AN142" s="63">
        <v>34.673124999999999</v>
      </c>
      <c r="AO142" s="63">
        <v>0</v>
      </c>
      <c r="AP142" s="63">
        <v>34.673124999999999</v>
      </c>
      <c r="AQ142" s="63">
        <v>108466.0645865</v>
      </c>
      <c r="AR142" s="63">
        <v>73000</v>
      </c>
      <c r="AS142" s="63">
        <v>181500.7377115</v>
      </c>
      <c r="AT142" s="63">
        <v>0</v>
      </c>
      <c r="AU142" s="63">
        <v>0</v>
      </c>
      <c r="AV142" s="63">
        <v>0</v>
      </c>
      <c r="AW142" s="63">
        <v>0</v>
      </c>
      <c r="AX142" s="63">
        <v>0</v>
      </c>
      <c r="AY142" s="63">
        <v>0</v>
      </c>
      <c r="AZ142" s="63">
        <v>0</v>
      </c>
      <c r="BA142" s="63">
        <v>117915.387</v>
      </c>
      <c r="BB142" s="63">
        <v>117915.387</v>
      </c>
      <c r="BC142" s="63">
        <v>0</v>
      </c>
      <c r="BD142" s="63">
        <v>12592.5</v>
      </c>
      <c r="BE142" s="63">
        <v>130507.887</v>
      </c>
      <c r="BF142" s="63">
        <v>0</v>
      </c>
      <c r="BG142" s="63">
        <v>117915.387</v>
      </c>
      <c r="BH142" s="63">
        <v>117915.387</v>
      </c>
      <c r="BI142" s="63">
        <v>0</v>
      </c>
      <c r="BJ142" s="63">
        <v>12592.5</v>
      </c>
      <c r="BK142" s="63">
        <v>130507.887</v>
      </c>
      <c r="BL142" s="63">
        <v>34.673124999999999</v>
      </c>
      <c r="BM142" s="63">
        <v>108466.0645865</v>
      </c>
      <c r="BN142" s="63">
        <v>73000</v>
      </c>
      <c r="BO142" s="63">
        <v>181500.7377115</v>
      </c>
      <c r="BP142" s="63">
        <v>117915.387</v>
      </c>
      <c r="BQ142" s="63">
        <v>0</v>
      </c>
      <c r="BR142" s="63">
        <v>12592.5</v>
      </c>
      <c r="BS142" s="63">
        <v>130507.887</v>
      </c>
      <c r="BT142" s="63">
        <v>117950.060125</v>
      </c>
      <c r="BU142" s="63">
        <v>108466.0645865</v>
      </c>
      <c r="BV142" s="63">
        <v>85592.5</v>
      </c>
      <c r="BW142" s="63">
        <v>312008.62471150002</v>
      </c>
      <c r="BX142" s="135"/>
      <c r="BY142" s="136">
        <v>0.14712153518123669</v>
      </c>
      <c r="BZ142" s="136">
        <v>0.41828294689185153</v>
      </c>
      <c r="CA142" s="136">
        <v>0.14712153518123666</v>
      </c>
      <c r="CB142" s="136">
        <v>0.99970603554620274</v>
      </c>
      <c r="CC142" s="136">
        <v>0</v>
      </c>
      <c r="CD142" s="136">
        <v>9.6488421423909801E-2</v>
      </c>
      <c r="CE142" s="136">
        <v>0.90351157857609021</v>
      </c>
      <c r="CF142" s="136">
        <v>0</v>
      </c>
      <c r="CG142" s="137">
        <v>0.58171705310814836</v>
      </c>
      <c r="CH142" s="137">
        <v>0.85287846481876328</v>
      </c>
      <c r="CI142" s="137">
        <v>2.9396445379726335E-4</v>
      </c>
      <c r="CJ142" s="137">
        <v>1</v>
      </c>
      <c r="CK142" s="137">
        <v>0.4022022219878541</v>
      </c>
      <c r="CL142" s="137">
        <v>1.9103572490770701E-4</v>
      </c>
      <c r="CM142" s="137">
        <v>0.5976067422872382</v>
      </c>
      <c r="CN142" s="138"/>
      <c r="CO142" s="57" t="s">
        <v>259</v>
      </c>
      <c r="CP142" s="63">
        <v>938</v>
      </c>
      <c r="CQ142" s="63">
        <v>138</v>
      </c>
      <c r="CR142" s="63">
        <v>91.564134090699994</v>
      </c>
      <c r="CS142" s="64">
        <v>0.31200862471150004</v>
      </c>
      <c r="CT142" s="65">
        <v>14.712153518123666</v>
      </c>
      <c r="CU142" s="65">
        <v>45903.187857342215</v>
      </c>
      <c r="CV142" s="65">
        <v>58.171705310814836</v>
      </c>
      <c r="CW142" s="65">
        <v>41.828294689185149</v>
      </c>
      <c r="CX142" s="66">
        <v>90.351157857609024</v>
      </c>
      <c r="CY142" s="66">
        <v>0</v>
      </c>
      <c r="CZ142" s="66">
        <v>9.6488421423909809</v>
      </c>
      <c r="DA142" s="125">
        <v>2260.9320631268115</v>
      </c>
      <c r="DB142" s="125">
        <v>1315.222737039855</v>
      </c>
      <c r="DC142" s="125">
        <v>332.63179606769728</v>
      </c>
      <c r="DD142" s="125">
        <v>139.1342078891258</v>
      </c>
      <c r="DE142" s="116"/>
      <c r="DF142" s="116"/>
      <c r="DG142" s="116"/>
    </row>
    <row r="143" spans="1:111" s="115" customFormat="1" ht="21.75" customHeight="1" x14ac:dyDescent="0.25">
      <c r="A143" s="67" t="s">
        <v>260</v>
      </c>
      <c r="B143" s="125" t="s">
        <v>106</v>
      </c>
      <c r="C143" s="126">
        <v>134.080687082</v>
      </c>
      <c r="D143" s="127">
        <v>3630</v>
      </c>
      <c r="E143" s="128" t="s">
        <v>134</v>
      </c>
      <c r="F143" s="129">
        <v>1</v>
      </c>
      <c r="G143" s="128" t="s">
        <v>135</v>
      </c>
      <c r="H143" s="127">
        <v>312216.55124653742</v>
      </c>
      <c r="I143" s="127">
        <v>201321.22500000001</v>
      </c>
      <c r="J143" s="127">
        <v>2206.2600000000002</v>
      </c>
      <c r="K143" s="127">
        <v>1423.7399999999998</v>
      </c>
      <c r="L143" s="367">
        <v>2016</v>
      </c>
      <c r="M143" s="367">
        <v>0</v>
      </c>
      <c r="N143" s="367">
        <v>2016</v>
      </c>
      <c r="O143" s="59"/>
      <c r="P143" s="59"/>
      <c r="Q143" s="59"/>
      <c r="R143" s="59"/>
      <c r="S143" s="145">
        <v>51333.329825000001</v>
      </c>
      <c r="T143" s="145">
        <v>0</v>
      </c>
      <c r="U143" s="145">
        <v>0</v>
      </c>
      <c r="V143" s="146">
        <v>3.2000000000000001E-2</v>
      </c>
      <c r="W143" s="146">
        <v>0.41499999999999998</v>
      </c>
      <c r="X143" s="146">
        <v>0.55300000000000005</v>
      </c>
      <c r="Y143" s="146">
        <v>2.9000000000000001E-2</v>
      </c>
      <c r="Z143" s="146">
        <v>0.82399999999999995</v>
      </c>
      <c r="AA143" s="146">
        <v>0.14699999999999999</v>
      </c>
      <c r="AB143" s="63">
        <v>0</v>
      </c>
      <c r="AC143" s="63">
        <v>0</v>
      </c>
      <c r="AD143" s="63">
        <v>0</v>
      </c>
      <c r="AE143" s="63">
        <v>0</v>
      </c>
      <c r="AF143" s="63">
        <v>0</v>
      </c>
      <c r="AG143" s="63">
        <v>0</v>
      </c>
      <c r="AH143" s="63">
        <v>0</v>
      </c>
      <c r="AI143" s="63">
        <v>0</v>
      </c>
      <c r="AJ143" s="63">
        <v>0</v>
      </c>
      <c r="AK143" s="63">
        <v>0</v>
      </c>
      <c r="AL143" s="63">
        <v>0</v>
      </c>
      <c r="AM143" s="63">
        <v>0</v>
      </c>
      <c r="AN143" s="63">
        <v>0</v>
      </c>
      <c r="AO143" s="63">
        <v>0</v>
      </c>
      <c r="AP143" s="63">
        <v>0</v>
      </c>
      <c r="AQ143" s="63">
        <v>0</v>
      </c>
      <c r="AR143" s="63">
        <v>0</v>
      </c>
      <c r="AS143" s="63">
        <v>0</v>
      </c>
      <c r="AT143" s="63">
        <v>0</v>
      </c>
      <c r="AU143" s="63">
        <v>0</v>
      </c>
      <c r="AV143" s="63">
        <v>0</v>
      </c>
      <c r="AW143" s="63">
        <v>110895.32624653741</v>
      </c>
      <c r="AX143" s="63">
        <v>201321.22500000001</v>
      </c>
      <c r="AY143" s="63">
        <v>312216.55124653742</v>
      </c>
      <c r="AZ143" s="63">
        <v>0</v>
      </c>
      <c r="BA143" s="63">
        <v>51333.329825000001</v>
      </c>
      <c r="BB143" s="63">
        <v>51333.329825000001</v>
      </c>
      <c r="BC143" s="63">
        <v>2016</v>
      </c>
      <c r="BD143" s="63">
        <v>129916.27499999998</v>
      </c>
      <c r="BE143" s="63">
        <v>183265.60482499999</v>
      </c>
      <c r="BF143" s="63">
        <v>0</v>
      </c>
      <c r="BG143" s="63">
        <v>51333.329825000001</v>
      </c>
      <c r="BH143" s="63">
        <v>51333.329825000001</v>
      </c>
      <c r="BI143" s="63">
        <v>112911.32624653741</v>
      </c>
      <c r="BJ143" s="63">
        <v>331237.5</v>
      </c>
      <c r="BK143" s="63">
        <v>495482.15607153741</v>
      </c>
      <c r="BL143" s="63">
        <v>0</v>
      </c>
      <c r="BM143" s="63">
        <v>110895.32624653741</v>
      </c>
      <c r="BN143" s="63">
        <v>201321.22500000001</v>
      </c>
      <c r="BO143" s="63">
        <v>312216.55124653742</v>
      </c>
      <c r="BP143" s="63">
        <v>51333.329825000001</v>
      </c>
      <c r="BQ143" s="63">
        <v>2016</v>
      </c>
      <c r="BR143" s="63">
        <v>129916.27499999998</v>
      </c>
      <c r="BS143" s="63">
        <v>183265.60482499999</v>
      </c>
      <c r="BT143" s="63">
        <v>51333.329825000001</v>
      </c>
      <c r="BU143" s="63">
        <v>112911.32624653741</v>
      </c>
      <c r="BV143" s="63">
        <v>331237.5</v>
      </c>
      <c r="BW143" s="63">
        <v>495482.15607153741</v>
      </c>
      <c r="BX143" s="135"/>
      <c r="BY143" s="136">
        <v>1</v>
      </c>
      <c r="BZ143" s="136">
        <v>1</v>
      </c>
      <c r="CA143" s="136">
        <v>1</v>
      </c>
      <c r="CB143" s="136">
        <v>1</v>
      </c>
      <c r="CC143" s="136">
        <v>1</v>
      </c>
      <c r="CD143" s="136">
        <v>0.66851549736167726</v>
      </c>
      <c r="CE143" s="136">
        <v>0.10360278204971024</v>
      </c>
      <c r="CF143" s="136">
        <v>0.22788172058861259</v>
      </c>
      <c r="CG143" s="137">
        <v>0</v>
      </c>
      <c r="CH143" s="137">
        <v>0</v>
      </c>
      <c r="CI143" s="137">
        <v>0</v>
      </c>
      <c r="CJ143" s="137">
        <v>0</v>
      </c>
      <c r="CK143" s="137">
        <v>0</v>
      </c>
      <c r="CL143" s="137">
        <v>0</v>
      </c>
      <c r="CM143" s="137">
        <v>0</v>
      </c>
      <c r="CN143" s="138"/>
      <c r="CO143" s="57" t="s">
        <v>260</v>
      </c>
      <c r="CP143" s="63">
        <v>3630</v>
      </c>
      <c r="CQ143" s="63">
        <v>1423.7399999999998</v>
      </c>
      <c r="CR143" s="63">
        <v>134.080687082</v>
      </c>
      <c r="CS143" s="64">
        <v>0.49548215607153739</v>
      </c>
      <c r="CT143" s="65">
        <v>100</v>
      </c>
      <c r="CU143" s="65">
        <v>495482.15607153735</v>
      </c>
      <c r="CV143" s="65">
        <v>63.012673094419128</v>
      </c>
      <c r="CW143" s="65">
        <v>36.987326905580872</v>
      </c>
      <c r="CX143" s="66">
        <v>10.360278204971024</v>
      </c>
      <c r="CY143" s="66">
        <v>22.78817205886126</v>
      </c>
      <c r="CZ143" s="66">
        <v>66.851549736167726</v>
      </c>
      <c r="DA143" s="125">
        <v>348.01449426969634</v>
      </c>
      <c r="DB143" s="125">
        <v>219.29323559535973</v>
      </c>
      <c r="DC143" s="125">
        <v>0</v>
      </c>
      <c r="DD143" s="125">
        <v>136.49646172769624</v>
      </c>
      <c r="DE143" s="116"/>
      <c r="DF143" s="116"/>
      <c r="DG143" s="116"/>
    </row>
    <row r="144" spans="1:111" s="115" customFormat="1" ht="21.75" customHeight="1" x14ac:dyDescent="0.25">
      <c r="A144" s="67" t="s">
        <v>261</v>
      </c>
      <c r="B144" s="125" t="s">
        <v>103</v>
      </c>
      <c r="C144" s="126">
        <v>123.29828497299999</v>
      </c>
      <c r="D144" s="127">
        <v>2492</v>
      </c>
      <c r="E144" s="128" t="s">
        <v>134</v>
      </c>
      <c r="F144" s="129">
        <v>1</v>
      </c>
      <c r="G144" s="128" t="s">
        <v>135</v>
      </c>
      <c r="H144" s="127">
        <v>199988</v>
      </c>
      <c r="I144" s="127">
        <v>130305</v>
      </c>
      <c r="J144" s="127">
        <v>1428</v>
      </c>
      <c r="K144" s="127">
        <v>1064</v>
      </c>
      <c r="L144" s="367">
        <v>82675.199999999997</v>
      </c>
      <c r="M144" s="367">
        <v>5775072</v>
      </c>
      <c r="N144" s="367">
        <v>5857747.2000000002</v>
      </c>
      <c r="O144" s="59"/>
      <c r="P144" s="59"/>
      <c r="Q144" s="59"/>
      <c r="R144" s="59"/>
      <c r="S144" s="145">
        <v>95292.215004770143</v>
      </c>
      <c r="T144" s="145">
        <v>80</v>
      </c>
      <c r="U144" s="145">
        <v>33915.899999999994</v>
      </c>
      <c r="V144" s="146">
        <v>3.2000000000000001E-2</v>
      </c>
      <c r="W144" s="146">
        <v>0.41499999999999998</v>
      </c>
      <c r="X144" s="146">
        <v>0.55300000000000005</v>
      </c>
      <c r="Y144" s="146">
        <v>2.9000000000000001E-2</v>
      </c>
      <c r="Z144" s="146">
        <v>0.82399999999999995</v>
      </c>
      <c r="AA144" s="146">
        <v>0.14699999999999999</v>
      </c>
      <c r="AB144" s="63">
        <v>0</v>
      </c>
      <c r="AC144" s="63">
        <v>0</v>
      </c>
      <c r="AD144" s="63">
        <v>0</v>
      </c>
      <c r="AE144" s="63">
        <v>0</v>
      </c>
      <c r="AF144" s="63">
        <v>0</v>
      </c>
      <c r="AG144" s="63">
        <v>0</v>
      </c>
      <c r="AH144" s="63">
        <v>27979.901599999994</v>
      </c>
      <c r="AI144" s="63">
        <v>0</v>
      </c>
      <c r="AJ144" s="63">
        <v>27979.901599999994</v>
      </c>
      <c r="AK144" s="63">
        <v>5775072</v>
      </c>
      <c r="AL144" s="63">
        <v>0</v>
      </c>
      <c r="AM144" s="63">
        <v>5803051.9016000004</v>
      </c>
      <c r="AN144" s="63">
        <v>27979.901599999994</v>
      </c>
      <c r="AO144" s="63">
        <v>0</v>
      </c>
      <c r="AP144" s="63">
        <v>27979.901599999994</v>
      </c>
      <c r="AQ144" s="63">
        <v>5775072</v>
      </c>
      <c r="AR144" s="63">
        <v>0</v>
      </c>
      <c r="AS144" s="63">
        <v>5803051.9016000004</v>
      </c>
      <c r="AT144" s="63">
        <v>986.12109999999984</v>
      </c>
      <c r="AU144" s="63">
        <v>0</v>
      </c>
      <c r="AV144" s="63">
        <v>986.12109999999984</v>
      </c>
      <c r="AW144" s="63">
        <v>68696.878899999996</v>
      </c>
      <c r="AX144" s="63">
        <v>130305</v>
      </c>
      <c r="AY144" s="63">
        <v>199988</v>
      </c>
      <c r="AZ144" s="63">
        <v>5029.8772999999983</v>
      </c>
      <c r="BA144" s="63">
        <v>95292.215004770143</v>
      </c>
      <c r="BB144" s="63">
        <v>100322.09230477014</v>
      </c>
      <c r="BC144" s="63">
        <v>82675.199999999997</v>
      </c>
      <c r="BD144" s="63">
        <v>97090</v>
      </c>
      <c r="BE144" s="63">
        <v>280087.29230477015</v>
      </c>
      <c r="BF144" s="63">
        <v>6015.9983999999986</v>
      </c>
      <c r="BG144" s="63">
        <v>95292.215004770143</v>
      </c>
      <c r="BH144" s="63">
        <v>101308.21340477014</v>
      </c>
      <c r="BI144" s="63">
        <v>151372.07889999999</v>
      </c>
      <c r="BJ144" s="63">
        <v>227395</v>
      </c>
      <c r="BK144" s="63">
        <v>480075.29230477015</v>
      </c>
      <c r="BL144" s="63">
        <v>986.12109999999984</v>
      </c>
      <c r="BM144" s="63">
        <v>68696.878899999996</v>
      </c>
      <c r="BN144" s="63">
        <v>130305</v>
      </c>
      <c r="BO144" s="63">
        <v>199988</v>
      </c>
      <c r="BP144" s="63">
        <v>128301.99390477013</v>
      </c>
      <c r="BQ144" s="63">
        <v>5857747.2000000002</v>
      </c>
      <c r="BR144" s="63">
        <v>97090</v>
      </c>
      <c r="BS144" s="63">
        <v>6083139.1939047705</v>
      </c>
      <c r="BT144" s="63">
        <v>129288.11500477014</v>
      </c>
      <c r="BU144" s="63">
        <v>5926444.0789000001</v>
      </c>
      <c r="BV144" s="63">
        <v>227395</v>
      </c>
      <c r="BW144" s="63">
        <v>6283127.1939047705</v>
      </c>
      <c r="BX144" s="135"/>
      <c r="BY144" s="136">
        <v>1</v>
      </c>
      <c r="BZ144" s="136">
        <v>7.6407062516653926E-2</v>
      </c>
      <c r="CA144" s="136">
        <v>1</v>
      </c>
      <c r="CB144" s="136">
        <v>0.78358489023552036</v>
      </c>
      <c r="CC144" s="136">
        <v>2.5541804982001277E-2</v>
      </c>
      <c r="CD144" s="136">
        <v>0.4736652846854717</v>
      </c>
      <c r="CE144" s="136">
        <v>0.21102567665668537</v>
      </c>
      <c r="CF144" s="136">
        <v>0.31530903865784288</v>
      </c>
      <c r="CG144" s="137">
        <v>0.92359293748334603</v>
      </c>
      <c r="CH144" s="137">
        <v>0</v>
      </c>
      <c r="CI144" s="137">
        <v>0.21641510976447961</v>
      </c>
      <c r="CJ144" s="137">
        <v>0.97445819501799869</v>
      </c>
      <c r="CK144" s="137">
        <v>0</v>
      </c>
      <c r="CL144" s="137">
        <v>4.8215838966192007E-3</v>
      </c>
      <c r="CM144" s="137">
        <v>0.99517841610338076</v>
      </c>
      <c r="CN144" s="138"/>
      <c r="CO144" s="57" t="s">
        <v>261</v>
      </c>
      <c r="CP144" s="63">
        <v>2492</v>
      </c>
      <c r="CQ144" s="63">
        <v>1064</v>
      </c>
      <c r="CR144" s="63">
        <v>123.29828497299999</v>
      </c>
      <c r="CS144" s="64">
        <v>6.2831271939047708</v>
      </c>
      <c r="CT144" s="65">
        <v>100</v>
      </c>
      <c r="CU144" s="65">
        <v>6283127.1939047715</v>
      </c>
      <c r="CV144" s="65">
        <v>3.182937314940995</v>
      </c>
      <c r="CW144" s="65">
        <v>96.817062685059014</v>
      </c>
      <c r="CX144" s="66">
        <v>21.102567665668538</v>
      </c>
      <c r="CY144" s="66">
        <v>31.530903865784289</v>
      </c>
      <c r="CZ144" s="66">
        <v>47.366528468547173</v>
      </c>
      <c r="DA144" s="125">
        <v>5905.1947311135064</v>
      </c>
      <c r="DB144" s="125">
        <v>187.95864661654136</v>
      </c>
      <c r="DC144" s="125">
        <v>0</v>
      </c>
      <c r="DD144" s="125">
        <v>192.64658599709878</v>
      </c>
      <c r="DE144" s="116"/>
      <c r="DF144" s="116"/>
      <c r="DG144" s="116"/>
    </row>
    <row r="145" spans="1:111" s="115" customFormat="1" ht="21.75" customHeight="1" x14ac:dyDescent="0.25">
      <c r="A145" s="67" t="s">
        <v>262</v>
      </c>
      <c r="B145" s="125" t="s">
        <v>101</v>
      </c>
      <c r="C145" s="126">
        <v>61.427720611200002</v>
      </c>
      <c r="D145" s="127">
        <v>685</v>
      </c>
      <c r="E145" s="128" t="s">
        <v>145</v>
      </c>
      <c r="F145" s="129">
        <v>1</v>
      </c>
      <c r="G145" s="128" t="s">
        <v>135</v>
      </c>
      <c r="H145" s="127">
        <v>0</v>
      </c>
      <c r="I145" s="127">
        <v>0</v>
      </c>
      <c r="J145" s="127">
        <v>0</v>
      </c>
      <c r="K145" s="127">
        <v>685</v>
      </c>
      <c r="L145" s="368"/>
      <c r="M145" s="367">
        <v>0</v>
      </c>
      <c r="N145" s="367"/>
      <c r="O145" s="59"/>
      <c r="P145" s="59"/>
      <c r="Q145" s="59"/>
      <c r="R145" s="59"/>
      <c r="S145" s="145">
        <v>492.75000000000006</v>
      </c>
      <c r="T145" s="145">
        <v>0</v>
      </c>
      <c r="U145" s="145">
        <v>40.000000000000007</v>
      </c>
      <c r="V145" s="146">
        <v>3.2000000000000001E-2</v>
      </c>
      <c r="W145" s="146">
        <v>0.41499999999999998</v>
      </c>
      <c r="X145" s="146">
        <v>0.55300000000000005</v>
      </c>
      <c r="Y145" s="146">
        <v>2.9000000000000001E-2</v>
      </c>
      <c r="Z145" s="146">
        <v>0.82399999999999995</v>
      </c>
      <c r="AA145" s="146">
        <v>0.14699999999999999</v>
      </c>
      <c r="AB145" s="63">
        <v>0</v>
      </c>
      <c r="AC145" s="63">
        <v>0</v>
      </c>
      <c r="AD145" s="63">
        <v>0</v>
      </c>
      <c r="AE145" s="63">
        <v>0</v>
      </c>
      <c r="AF145" s="63">
        <v>0</v>
      </c>
      <c r="AG145" s="63">
        <v>0</v>
      </c>
      <c r="AH145" s="63">
        <v>0</v>
      </c>
      <c r="AI145" s="63">
        <v>0</v>
      </c>
      <c r="AJ145" s="63">
        <v>0</v>
      </c>
      <c r="AK145" s="63">
        <v>0</v>
      </c>
      <c r="AL145" s="63">
        <v>0</v>
      </c>
      <c r="AM145" s="63">
        <v>0</v>
      </c>
      <c r="AN145" s="63">
        <v>0</v>
      </c>
      <c r="AO145" s="63">
        <v>0</v>
      </c>
      <c r="AP145" s="63">
        <v>0</v>
      </c>
      <c r="AQ145" s="63">
        <v>0</v>
      </c>
      <c r="AR145" s="63">
        <v>0</v>
      </c>
      <c r="AS145" s="63">
        <v>0</v>
      </c>
      <c r="AT145" s="63">
        <v>0</v>
      </c>
      <c r="AU145" s="63">
        <v>0</v>
      </c>
      <c r="AV145" s="63">
        <v>0</v>
      </c>
      <c r="AW145" s="63">
        <v>0</v>
      </c>
      <c r="AX145" s="63">
        <v>0</v>
      </c>
      <c r="AY145" s="63">
        <v>0</v>
      </c>
      <c r="AZ145" s="63">
        <v>0</v>
      </c>
      <c r="BA145" s="63">
        <v>492.75000000000006</v>
      </c>
      <c r="BB145" s="63">
        <v>492.75000000000006</v>
      </c>
      <c r="BC145" s="63">
        <v>0</v>
      </c>
      <c r="BD145" s="63">
        <v>62506.25</v>
      </c>
      <c r="BE145" s="63">
        <v>62999</v>
      </c>
      <c r="BF145" s="63">
        <v>0</v>
      </c>
      <c r="BG145" s="63">
        <v>492.75000000000006</v>
      </c>
      <c r="BH145" s="63">
        <v>492.75000000000006</v>
      </c>
      <c r="BI145" s="63">
        <v>0</v>
      </c>
      <c r="BJ145" s="63">
        <v>62506.25</v>
      </c>
      <c r="BK145" s="63">
        <v>62999</v>
      </c>
      <c r="BL145" s="63">
        <v>0</v>
      </c>
      <c r="BM145" s="63">
        <v>0</v>
      </c>
      <c r="BN145" s="63">
        <v>0</v>
      </c>
      <c r="BO145" s="63">
        <v>0</v>
      </c>
      <c r="BP145" s="63">
        <v>492.75000000000006</v>
      </c>
      <c r="BQ145" s="63">
        <v>0</v>
      </c>
      <c r="BR145" s="63">
        <v>62506.25</v>
      </c>
      <c r="BS145" s="63">
        <v>62999</v>
      </c>
      <c r="BT145" s="63">
        <v>492.75000000000006</v>
      </c>
      <c r="BU145" s="63">
        <v>0</v>
      </c>
      <c r="BV145" s="63">
        <v>62506.25</v>
      </c>
      <c r="BW145" s="63">
        <v>62999</v>
      </c>
      <c r="BX145" s="135"/>
      <c r="BY145" s="136">
        <v>1</v>
      </c>
      <c r="BZ145" s="136">
        <v>1</v>
      </c>
      <c r="CA145" s="136">
        <v>1</v>
      </c>
      <c r="CB145" s="136">
        <v>1</v>
      </c>
      <c r="CC145" s="136">
        <v>0</v>
      </c>
      <c r="CD145" s="136">
        <v>0.99217844727694093</v>
      </c>
      <c r="CE145" s="136">
        <v>7.8215527230590977E-3</v>
      </c>
      <c r="CF145" s="136">
        <v>0</v>
      </c>
      <c r="CG145" s="137">
        <v>0</v>
      </c>
      <c r="CH145" s="137">
        <v>0</v>
      </c>
      <c r="CI145" s="137">
        <v>0</v>
      </c>
      <c r="CJ145" s="137">
        <v>0</v>
      </c>
      <c r="CK145" s="137">
        <v>0</v>
      </c>
      <c r="CL145" s="137">
        <v>0</v>
      </c>
      <c r="CM145" s="137">
        <v>0</v>
      </c>
      <c r="CN145" s="138"/>
      <c r="CO145" s="57" t="s">
        <v>262</v>
      </c>
      <c r="CP145" s="63">
        <v>685</v>
      </c>
      <c r="CQ145" s="63">
        <v>685</v>
      </c>
      <c r="CR145" s="63">
        <v>61.427720611200002</v>
      </c>
      <c r="CS145" s="64">
        <v>6.2998999999999999E-2</v>
      </c>
      <c r="CT145" s="65">
        <v>100</v>
      </c>
      <c r="CU145" s="65">
        <v>62999</v>
      </c>
      <c r="CV145" s="65">
        <v>0</v>
      </c>
      <c r="CW145" s="65">
        <v>100</v>
      </c>
      <c r="CX145" s="66">
        <v>0.78215527230590975</v>
      </c>
      <c r="CY145" s="66">
        <v>0</v>
      </c>
      <c r="CZ145" s="66">
        <v>99.2178447276941</v>
      </c>
      <c r="DA145" s="125">
        <v>91.969343065693437</v>
      </c>
      <c r="DB145" s="125">
        <v>0</v>
      </c>
      <c r="DC145" s="125" t="s">
        <v>102</v>
      </c>
      <c r="DD145" s="125">
        <v>91.969343065693437</v>
      </c>
      <c r="DE145" s="116"/>
      <c r="DF145" s="116"/>
      <c r="DG145" s="116"/>
    </row>
    <row r="146" spans="1:111" s="115" customFormat="1" ht="21.75" customHeight="1" x14ac:dyDescent="0.25">
      <c r="A146" s="67" t="s">
        <v>263</v>
      </c>
      <c r="B146" s="125" t="s">
        <v>107</v>
      </c>
      <c r="C146" s="126">
        <v>162.226612676</v>
      </c>
      <c r="D146" s="127">
        <v>975</v>
      </c>
      <c r="E146" s="128" t="s">
        <v>134</v>
      </c>
      <c r="F146" s="129">
        <v>1</v>
      </c>
      <c r="G146" s="128" t="s">
        <v>264</v>
      </c>
      <c r="H146" s="127">
        <v>35131.25</v>
      </c>
      <c r="I146" s="127">
        <v>28105</v>
      </c>
      <c r="J146" s="149">
        <v>385</v>
      </c>
      <c r="K146" s="127">
        <v>590</v>
      </c>
      <c r="L146" s="367">
        <v>0</v>
      </c>
      <c r="M146" s="367">
        <v>0</v>
      </c>
      <c r="N146" s="367">
        <v>0</v>
      </c>
      <c r="O146" s="59"/>
      <c r="P146" s="59"/>
      <c r="Q146" s="59"/>
      <c r="R146" s="59"/>
      <c r="S146" s="145">
        <v>152738.55739447</v>
      </c>
      <c r="T146" s="145">
        <v>0</v>
      </c>
      <c r="U146" s="145">
        <v>155</v>
      </c>
      <c r="V146" s="146">
        <v>3.2000000000000001E-2</v>
      </c>
      <c r="W146" s="146">
        <v>0.41499999999999998</v>
      </c>
      <c r="X146" s="146">
        <v>0.55300000000000005</v>
      </c>
      <c r="Y146" s="146">
        <v>2.9000000000000001E-2</v>
      </c>
      <c r="Z146" s="146">
        <v>0.82399999999999995</v>
      </c>
      <c r="AA146" s="146">
        <v>0.14699999999999999</v>
      </c>
      <c r="AB146" s="63">
        <v>0</v>
      </c>
      <c r="AC146" s="63">
        <v>0</v>
      </c>
      <c r="AD146" s="63">
        <v>0</v>
      </c>
      <c r="AE146" s="63">
        <v>0</v>
      </c>
      <c r="AF146" s="63">
        <v>0</v>
      </c>
      <c r="AG146" s="63">
        <v>0</v>
      </c>
      <c r="AH146" s="63">
        <v>127.72</v>
      </c>
      <c r="AI146" s="63">
        <v>0</v>
      </c>
      <c r="AJ146" s="63">
        <v>127.72</v>
      </c>
      <c r="AK146" s="63">
        <v>0</v>
      </c>
      <c r="AL146" s="63">
        <v>0</v>
      </c>
      <c r="AM146" s="63">
        <v>127.72</v>
      </c>
      <c r="AN146" s="63">
        <v>127.72</v>
      </c>
      <c r="AO146" s="63">
        <v>0</v>
      </c>
      <c r="AP146" s="63">
        <v>127.72</v>
      </c>
      <c r="AQ146" s="63">
        <v>0</v>
      </c>
      <c r="AR146" s="63">
        <v>0</v>
      </c>
      <c r="AS146" s="63">
        <v>127.72</v>
      </c>
      <c r="AT146" s="63">
        <v>4.4950000000000001</v>
      </c>
      <c r="AU146" s="63">
        <v>0</v>
      </c>
      <c r="AV146" s="63">
        <v>4.4950000000000001</v>
      </c>
      <c r="AW146" s="63">
        <v>7021.7550000000001</v>
      </c>
      <c r="AX146" s="63">
        <v>28105</v>
      </c>
      <c r="AY146" s="63">
        <v>35131.25</v>
      </c>
      <c r="AZ146" s="63">
        <v>22.785</v>
      </c>
      <c r="BA146" s="63">
        <v>152738.55739447</v>
      </c>
      <c r="BB146" s="63">
        <v>152761.34239447</v>
      </c>
      <c r="BC146" s="63">
        <v>0</v>
      </c>
      <c r="BD146" s="63">
        <v>53837.5</v>
      </c>
      <c r="BE146" s="63">
        <v>206598.84239447</v>
      </c>
      <c r="BF146" s="63">
        <v>27.28</v>
      </c>
      <c r="BG146" s="63">
        <v>152738.55739447</v>
      </c>
      <c r="BH146" s="63">
        <v>152765.83739447</v>
      </c>
      <c r="BI146" s="63">
        <v>7021.7550000000001</v>
      </c>
      <c r="BJ146" s="63">
        <v>81942.5</v>
      </c>
      <c r="BK146" s="63">
        <v>241730.09239447</v>
      </c>
      <c r="BL146" s="63">
        <v>4.4950000000000001</v>
      </c>
      <c r="BM146" s="63">
        <v>7021.7550000000001</v>
      </c>
      <c r="BN146" s="63">
        <v>28105</v>
      </c>
      <c r="BO146" s="63">
        <v>35131.25</v>
      </c>
      <c r="BP146" s="63">
        <v>152889.06239447001</v>
      </c>
      <c r="BQ146" s="63">
        <v>0</v>
      </c>
      <c r="BR146" s="63">
        <v>53837.5</v>
      </c>
      <c r="BS146" s="63">
        <v>206726.56239447001</v>
      </c>
      <c r="BT146" s="63">
        <v>152893.55739447</v>
      </c>
      <c r="BU146" s="63">
        <v>7021.7550000000001</v>
      </c>
      <c r="BV146" s="63">
        <v>81942.5</v>
      </c>
      <c r="BW146" s="63">
        <v>241857.81239447001</v>
      </c>
      <c r="BX146" s="135"/>
      <c r="BY146" s="136">
        <v>1</v>
      </c>
      <c r="BZ146" s="136">
        <v>0.99947192113111616</v>
      </c>
      <c r="CA146" s="136">
        <v>1</v>
      </c>
      <c r="CB146" s="136">
        <v>0.99916464760074564</v>
      </c>
      <c r="CC146" s="136">
        <v>1</v>
      </c>
      <c r="CD146" s="136">
        <v>0.33898344715097034</v>
      </c>
      <c r="CE146" s="136">
        <v>0.63196863858049301</v>
      </c>
      <c r="CF146" s="136">
        <v>2.9047914268536618E-2</v>
      </c>
      <c r="CG146" s="137">
        <v>5.2807886888387432E-4</v>
      </c>
      <c r="CH146" s="137">
        <v>0</v>
      </c>
      <c r="CI146" s="137">
        <v>8.3535239925432918E-4</v>
      </c>
      <c r="CJ146" s="137">
        <v>0</v>
      </c>
      <c r="CK146" s="137">
        <v>0</v>
      </c>
      <c r="CL146" s="137">
        <v>1</v>
      </c>
      <c r="CM146" s="137">
        <v>0</v>
      </c>
      <c r="CN146" s="138"/>
      <c r="CO146" s="57" t="s">
        <v>263</v>
      </c>
      <c r="CP146" s="63">
        <v>975</v>
      </c>
      <c r="CQ146" s="63">
        <v>590</v>
      </c>
      <c r="CR146" s="63">
        <v>162.226612676</v>
      </c>
      <c r="CS146" s="64">
        <v>0.24185781239447002</v>
      </c>
      <c r="CT146" s="65">
        <v>100</v>
      </c>
      <c r="CU146" s="65">
        <v>241857.81239447001</v>
      </c>
      <c r="CV146" s="65">
        <v>14.525579989411689</v>
      </c>
      <c r="CW146" s="65">
        <v>85.474420010588318</v>
      </c>
      <c r="CX146" s="66">
        <v>63.196863858049298</v>
      </c>
      <c r="CY146" s="66">
        <v>2.9047914268536617</v>
      </c>
      <c r="CZ146" s="66">
        <v>33.898344715097032</v>
      </c>
      <c r="DA146" s="125">
        <v>409.92849558384745</v>
      </c>
      <c r="DB146" s="125">
        <v>59.54449152542373</v>
      </c>
      <c r="DC146" s="125">
        <v>0</v>
      </c>
      <c r="DD146" s="125">
        <v>247.92829989176411</v>
      </c>
      <c r="DE146" s="116"/>
      <c r="DF146" s="116"/>
      <c r="DG146" s="116"/>
    </row>
    <row r="147" spans="1:111" s="115" customFormat="1" ht="21.75" customHeight="1" x14ac:dyDescent="0.25">
      <c r="A147" s="67" t="s">
        <v>265</v>
      </c>
      <c r="B147" s="125" t="s">
        <v>104</v>
      </c>
      <c r="C147" s="126">
        <v>69.477664685299999</v>
      </c>
      <c r="D147" s="127">
        <v>1155</v>
      </c>
      <c r="E147" s="128" t="s">
        <v>145</v>
      </c>
      <c r="F147" s="129">
        <v>1</v>
      </c>
      <c r="G147" s="128" t="s">
        <v>135</v>
      </c>
      <c r="H147" s="127">
        <v>0</v>
      </c>
      <c r="I147" s="127">
        <v>0</v>
      </c>
      <c r="J147" s="127">
        <v>0</v>
      </c>
      <c r="K147" s="127">
        <v>1155</v>
      </c>
      <c r="L147" s="368"/>
      <c r="M147" s="367">
        <v>0</v>
      </c>
      <c r="N147" s="367"/>
      <c r="O147" s="59"/>
      <c r="P147" s="59"/>
      <c r="Q147" s="59"/>
      <c r="R147" s="59"/>
      <c r="S147" s="145">
        <v>196373.29745464333</v>
      </c>
      <c r="T147" s="145">
        <v>0</v>
      </c>
      <c r="U147" s="145">
        <v>276.3</v>
      </c>
      <c r="V147" s="146">
        <v>3.2000000000000001E-2</v>
      </c>
      <c r="W147" s="146">
        <v>0.41499999999999998</v>
      </c>
      <c r="X147" s="146">
        <v>0.55300000000000005</v>
      </c>
      <c r="Y147" s="146">
        <v>2.9000000000000001E-2</v>
      </c>
      <c r="Z147" s="146">
        <v>0.82399999999999995</v>
      </c>
      <c r="AA147" s="146">
        <v>0.14699999999999999</v>
      </c>
      <c r="AB147" s="63">
        <v>0</v>
      </c>
      <c r="AC147" s="63">
        <v>0</v>
      </c>
      <c r="AD147" s="63">
        <v>0</v>
      </c>
      <c r="AE147" s="63">
        <v>0</v>
      </c>
      <c r="AF147" s="63">
        <v>0</v>
      </c>
      <c r="AG147" s="63">
        <v>0</v>
      </c>
      <c r="AH147" s="63">
        <v>0</v>
      </c>
      <c r="AI147" s="63">
        <v>0</v>
      </c>
      <c r="AJ147" s="63">
        <v>0</v>
      </c>
      <c r="AK147" s="63">
        <v>0</v>
      </c>
      <c r="AL147" s="63">
        <v>0</v>
      </c>
      <c r="AM147" s="63">
        <v>0</v>
      </c>
      <c r="AN147" s="63">
        <v>0</v>
      </c>
      <c r="AO147" s="63">
        <v>0</v>
      </c>
      <c r="AP147" s="63">
        <v>0</v>
      </c>
      <c r="AQ147" s="63">
        <v>0</v>
      </c>
      <c r="AR147" s="63">
        <v>0</v>
      </c>
      <c r="AS147" s="63">
        <v>0</v>
      </c>
      <c r="AT147" s="63">
        <v>0</v>
      </c>
      <c r="AU147" s="63">
        <v>0</v>
      </c>
      <c r="AV147" s="63">
        <v>0</v>
      </c>
      <c r="AW147" s="63">
        <v>0</v>
      </c>
      <c r="AX147" s="63">
        <v>0</v>
      </c>
      <c r="AY147" s="63">
        <v>0</v>
      </c>
      <c r="AZ147" s="63">
        <v>0</v>
      </c>
      <c r="BA147" s="63">
        <v>196373.29745464333</v>
      </c>
      <c r="BB147" s="63">
        <v>196373.29745464333</v>
      </c>
      <c r="BC147" s="63">
        <v>0</v>
      </c>
      <c r="BD147" s="63">
        <v>105393.75</v>
      </c>
      <c r="BE147" s="63">
        <v>301767.0474546433</v>
      </c>
      <c r="BF147" s="63">
        <v>0</v>
      </c>
      <c r="BG147" s="63">
        <v>196373.29745464333</v>
      </c>
      <c r="BH147" s="63">
        <v>196373.29745464333</v>
      </c>
      <c r="BI147" s="63">
        <v>0</v>
      </c>
      <c r="BJ147" s="63">
        <v>105393.75</v>
      </c>
      <c r="BK147" s="63">
        <v>301767.0474546433</v>
      </c>
      <c r="BL147" s="63">
        <v>0</v>
      </c>
      <c r="BM147" s="63">
        <v>0</v>
      </c>
      <c r="BN147" s="63">
        <v>0</v>
      </c>
      <c r="BO147" s="63">
        <v>0</v>
      </c>
      <c r="BP147" s="63">
        <v>196373.29745464333</v>
      </c>
      <c r="BQ147" s="63">
        <v>0</v>
      </c>
      <c r="BR147" s="63">
        <v>105393.75</v>
      </c>
      <c r="BS147" s="63">
        <v>301767.0474546433</v>
      </c>
      <c r="BT147" s="63">
        <v>196373.29745464333</v>
      </c>
      <c r="BU147" s="63">
        <v>0</v>
      </c>
      <c r="BV147" s="63">
        <v>105393.75</v>
      </c>
      <c r="BW147" s="63">
        <v>301767.0474546433</v>
      </c>
      <c r="BX147" s="135"/>
      <c r="BY147" s="136">
        <v>1</v>
      </c>
      <c r="BZ147" s="136">
        <v>1</v>
      </c>
      <c r="CA147" s="136">
        <v>1</v>
      </c>
      <c r="CB147" s="136">
        <v>1</v>
      </c>
      <c r="CC147" s="136">
        <v>0</v>
      </c>
      <c r="CD147" s="136">
        <v>0.34925533085530508</v>
      </c>
      <c r="CE147" s="136">
        <v>0.65074466914469498</v>
      </c>
      <c r="CF147" s="136">
        <v>0</v>
      </c>
      <c r="CG147" s="137">
        <v>0</v>
      </c>
      <c r="CH147" s="137">
        <v>0</v>
      </c>
      <c r="CI147" s="137">
        <v>0</v>
      </c>
      <c r="CJ147" s="137">
        <v>0</v>
      </c>
      <c r="CK147" s="137">
        <v>0</v>
      </c>
      <c r="CL147" s="137">
        <v>0</v>
      </c>
      <c r="CM147" s="137">
        <v>0</v>
      </c>
      <c r="CN147" s="138"/>
      <c r="CO147" s="57" t="s">
        <v>265</v>
      </c>
      <c r="CP147" s="63">
        <v>1155</v>
      </c>
      <c r="CQ147" s="63">
        <v>1155</v>
      </c>
      <c r="CR147" s="63">
        <v>69.477664685299999</v>
      </c>
      <c r="CS147" s="64">
        <v>0.30176704745464328</v>
      </c>
      <c r="CT147" s="65">
        <v>100</v>
      </c>
      <c r="CU147" s="65">
        <v>301767.0474546433</v>
      </c>
      <c r="CV147" s="65">
        <v>0</v>
      </c>
      <c r="CW147" s="65">
        <v>100</v>
      </c>
      <c r="CX147" s="66">
        <v>65.074466914469497</v>
      </c>
      <c r="CY147" s="66">
        <v>0</v>
      </c>
      <c r="CZ147" s="66">
        <v>34.92553308553051</v>
      </c>
      <c r="DA147" s="125">
        <v>261.2701709564011</v>
      </c>
      <c r="DB147" s="125">
        <v>0</v>
      </c>
      <c r="DC147" s="125" t="s">
        <v>102</v>
      </c>
      <c r="DD147" s="125">
        <v>261.2701709564011</v>
      </c>
      <c r="DE147" s="116"/>
      <c r="DF147" s="116"/>
      <c r="DG147" s="116"/>
    </row>
    <row r="148" spans="1:111" s="115" customFormat="1" ht="21.75" customHeight="1" x14ac:dyDescent="0.25">
      <c r="A148" s="67" t="s">
        <v>266</v>
      </c>
      <c r="B148" s="125" t="s">
        <v>110</v>
      </c>
      <c r="C148" s="126">
        <v>58.708628445400002</v>
      </c>
      <c r="D148" s="127">
        <v>270</v>
      </c>
      <c r="E148" s="128" t="s">
        <v>145</v>
      </c>
      <c r="F148" s="129">
        <v>1</v>
      </c>
      <c r="G148" s="128" t="s">
        <v>267</v>
      </c>
      <c r="H148" s="127">
        <v>0</v>
      </c>
      <c r="I148" s="127">
        <v>0</v>
      </c>
      <c r="J148" s="127">
        <v>0</v>
      </c>
      <c r="K148" s="127">
        <v>270</v>
      </c>
      <c r="L148" s="368"/>
      <c r="M148" s="367">
        <v>0</v>
      </c>
      <c r="N148" s="367"/>
      <c r="O148" s="59"/>
      <c r="P148" s="59"/>
      <c r="Q148" s="59"/>
      <c r="R148" s="59"/>
      <c r="S148" s="145">
        <v>38686.649090849998</v>
      </c>
      <c r="T148" s="145">
        <v>0</v>
      </c>
      <c r="U148" s="145">
        <v>255.17</v>
      </c>
      <c r="V148" s="146">
        <v>3.2000000000000001E-2</v>
      </c>
      <c r="W148" s="146">
        <v>0.41499999999999998</v>
      </c>
      <c r="X148" s="146">
        <v>0.55300000000000005</v>
      </c>
      <c r="Y148" s="146">
        <v>2.9000000000000001E-2</v>
      </c>
      <c r="Z148" s="146">
        <v>0.82399999999999995</v>
      </c>
      <c r="AA148" s="146">
        <v>0.14699999999999999</v>
      </c>
      <c r="AB148" s="63">
        <v>0</v>
      </c>
      <c r="AC148" s="63">
        <v>0</v>
      </c>
      <c r="AD148" s="63">
        <v>0</v>
      </c>
      <c r="AE148" s="63">
        <v>0</v>
      </c>
      <c r="AF148" s="63">
        <v>0</v>
      </c>
      <c r="AG148" s="63">
        <v>0</v>
      </c>
      <c r="AH148" s="63">
        <v>0</v>
      </c>
      <c r="AI148" s="63">
        <v>0</v>
      </c>
      <c r="AJ148" s="63">
        <v>0</v>
      </c>
      <c r="AK148" s="63">
        <v>0</v>
      </c>
      <c r="AL148" s="63">
        <v>0</v>
      </c>
      <c r="AM148" s="63">
        <v>0</v>
      </c>
      <c r="AN148" s="63">
        <v>0</v>
      </c>
      <c r="AO148" s="63">
        <v>0</v>
      </c>
      <c r="AP148" s="63">
        <v>0</v>
      </c>
      <c r="AQ148" s="63">
        <v>0</v>
      </c>
      <c r="AR148" s="63">
        <v>0</v>
      </c>
      <c r="AS148" s="63">
        <v>0</v>
      </c>
      <c r="AT148" s="63">
        <v>0</v>
      </c>
      <c r="AU148" s="63">
        <v>0</v>
      </c>
      <c r="AV148" s="63">
        <v>0</v>
      </c>
      <c r="AW148" s="63">
        <v>0</v>
      </c>
      <c r="AX148" s="63">
        <v>0</v>
      </c>
      <c r="AY148" s="63">
        <v>0</v>
      </c>
      <c r="AZ148" s="63">
        <v>0</v>
      </c>
      <c r="BA148" s="63">
        <v>38686.649090849998</v>
      </c>
      <c r="BB148" s="63">
        <v>38686.649090849998</v>
      </c>
      <c r="BC148" s="63">
        <v>0</v>
      </c>
      <c r="BD148" s="63">
        <v>24637.5</v>
      </c>
      <c r="BE148" s="63">
        <v>63324.149090849998</v>
      </c>
      <c r="BF148" s="63">
        <v>0</v>
      </c>
      <c r="BG148" s="63">
        <v>38686.649090849998</v>
      </c>
      <c r="BH148" s="63">
        <v>38686.649090849998</v>
      </c>
      <c r="BI148" s="63">
        <v>0</v>
      </c>
      <c r="BJ148" s="63">
        <v>24637.5</v>
      </c>
      <c r="BK148" s="63">
        <v>63324.149090849998</v>
      </c>
      <c r="BL148" s="63">
        <v>0</v>
      </c>
      <c r="BM148" s="63">
        <v>0</v>
      </c>
      <c r="BN148" s="63">
        <v>0</v>
      </c>
      <c r="BO148" s="63">
        <v>0</v>
      </c>
      <c r="BP148" s="63">
        <v>38686.649090849998</v>
      </c>
      <c r="BQ148" s="63">
        <v>0</v>
      </c>
      <c r="BR148" s="63">
        <v>24637.5</v>
      </c>
      <c r="BS148" s="63">
        <v>63324.149090849998</v>
      </c>
      <c r="BT148" s="63">
        <v>38686.649090849998</v>
      </c>
      <c r="BU148" s="63">
        <v>0</v>
      </c>
      <c r="BV148" s="63">
        <v>24637.5</v>
      </c>
      <c r="BW148" s="63">
        <v>63324.149090849998</v>
      </c>
      <c r="BX148" s="135"/>
      <c r="BY148" s="136">
        <v>1</v>
      </c>
      <c r="BZ148" s="136">
        <v>1</v>
      </c>
      <c r="CA148" s="136">
        <v>1</v>
      </c>
      <c r="CB148" s="136">
        <v>1</v>
      </c>
      <c r="CC148" s="136">
        <v>0</v>
      </c>
      <c r="CD148" s="136">
        <v>0.3890695785687231</v>
      </c>
      <c r="CE148" s="136">
        <v>0.61093042143127685</v>
      </c>
      <c r="CF148" s="136">
        <v>0</v>
      </c>
      <c r="CG148" s="137">
        <v>0</v>
      </c>
      <c r="CH148" s="137">
        <v>0</v>
      </c>
      <c r="CI148" s="137">
        <v>0</v>
      </c>
      <c r="CJ148" s="137">
        <v>0</v>
      </c>
      <c r="CK148" s="137">
        <v>0</v>
      </c>
      <c r="CL148" s="137">
        <v>0</v>
      </c>
      <c r="CM148" s="137">
        <v>0</v>
      </c>
      <c r="CN148" s="138"/>
      <c r="CO148" s="57" t="s">
        <v>266</v>
      </c>
      <c r="CP148" s="63">
        <v>270</v>
      </c>
      <c r="CQ148" s="63">
        <v>270</v>
      </c>
      <c r="CR148" s="63">
        <v>58.708628445400002</v>
      </c>
      <c r="CS148" s="64">
        <v>6.3324149090850004E-2</v>
      </c>
      <c r="CT148" s="65">
        <v>100</v>
      </c>
      <c r="CU148" s="65">
        <v>63324.149090850005</v>
      </c>
      <c r="CV148" s="65">
        <v>0</v>
      </c>
      <c r="CW148" s="65">
        <v>100</v>
      </c>
      <c r="CX148" s="66">
        <v>61.093042143127683</v>
      </c>
      <c r="CY148" s="66">
        <v>0</v>
      </c>
      <c r="CZ148" s="66">
        <v>38.90695785687231</v>
      </c>
      <c r="DA148" s="125">
        <v>234.53388552166666</v>
      </c>
      <c r="DB148" s="125">
        <v>0</v>
      </c>
      <c r="DC148" s="125" t="s">
        <v>102</v>
      </c>
      <c r="DD148" s="125">
        <v>234.53388552166666</v>
      </c>
      <c r="DE148" s="116"/>
      <c r="DF148" s="116"/>
      <c r="DG148" s="116"/>
    </row>
    <row r="149" spans="1:111" s="115" customFormat="1" ht="21.75" customHeight="1" x14ac:dyDescent="0.25">
      <c r="A149" s="67" t="s">
        <v>268</v>
      </c>
      <c r="B149" s="125" t="s">
        <v>101</v>
      </c>
      <c r="C149" s="126">
        <v>47.284660058500002</v>
      </c>
      <c r="D149" s="127">
        <v>523</v>
      </c>
      <c r="E149" s="128" t="s">
        <v>145</v>
      </c>
      <c r="F149" s="129">
        <v>1</v>
      </c>
      <c r="G149" s="128" t="s">
        <v>135</v>
      </c>
      <c r="H149" s="127">
        <v>0</v>
      </c>
      <c r="I149" s="127">
        <v>0</v>
      </c>
      <c r="J149" s="127">
        <v>0</v>
      </c>
      <c r="K149" s="127">
        <v>523</v>
      </c>
      <c r="L149" s="368"/>
      <c r="M149" s="367">
        <v>0</v>
      </c>
      <c r="N149" s="367"/>
      <c r="O149" s="59"/>
      <c r="P149" s="59"/>
      <c r="Q149" s="59"/>
      <c r="R149" s="59"/>
      <c r="S149" s="145">
        <v>23427.825833333194</v>
      </c>
      <c r="T149" s="145">
        <v>0</v>
      </c>
      <c r="U149" s="145">
        <v>0</v>
      </c>
      <c r="V149" s="146">
        <v>3.2000000000000001E-2</v>
      </c>
      <c r="W149" s="146">
        <v>0.41499999999999998</v>
      </c>
      <c r="X149" s="146">
        <v>0.55300000000000005</v>
      </c>
      <c r="Y149" s="146">
        <v>2.9000000000000001E-2</v>
      </c>
      <c r="Z149" s="146">
        <v>0.82399999999999995</v>
      </c>
      <c r="AA149" s="146">
        <v>0.14699999999999999</v>
      </c>
      <c r="AB149" s="63">
        <v>0</v>
      </c>
      <c r="AC149" s="63">
        <v>0</v>
      </c>
      <c r="AD149" s="63">
        <v>0</v>
      </c>
      <c r="AE149" s="63">
        <v>0</v>
      </c>
      <c r="AF149" s="63">
        <v>0</v>
      </c>
      <c r="AG149" s="63">
        <v>0</v>
      </c>
      <c r="AH149" s="63">
        <v>0</v>
      </c>
      <c r="AI149" s="63">
        <v>0</v>
      </c>
      <c r="AJ149" s="63">
        <v>0</v>
      </c>
      <c r="AK149" s="63">
        <v>0</v>
      </c>
      <c r="AL149" s="63">
        <v>0</v>
      </c>
      <c r="AM149" s="63">
        <v>0</v>
      </c>
      <c r="AN149" s="63">
        <v>0</v>
      </c>
      <c r="AO149" s="63">
        <v>0</v>
      </c>
      <c r="AP149" s="63">
        <v>0</v>
      </c>
      <c r="AQ149" s="63">
        <v>0</v>
      </c>
      <c r="AR149" s="63">
        <v>0</v>
      </c>
      <c r="AS149" s="63">
        <v>0</v>
      </c>
      <c r="AT149" s="63">
        <v>0</v>
      </c>
      <c r="AU149" s="63">
        <v>0</v>
      </c>
      <c r="AV149" s="63">
        <v>0</v>
      </c>
      <c r="AW149" s="63">
        <v>0</v>
      </c>
      <c r="AX149" s="63">
        <v>0</v>
      </c>
      <c r="AY149" s="63">
        <v>0</v>
      </c>
      <c r="AZ149" s="63">
        <v>0</v>
      </c>
      <c r="BA149" s="63">
        <v>23427.825833333194</v>
      </c>
      <c r="BB149" s="63">
        <v>23427.825833333194</v>
      </c>
      <c r="BC149" s="63">
        <v>0</v>
      </c>
      <c r="BD149" s="63">
        <v>47723.75</v>
      </c>
      <c r="BE149" s="63">
        <v>71151.575833333191</v>
      </c>
      <c r="BF149" s="63">
        <v>0</v>
      </c>
      <c r="BG149" s="63">
        <v>23427.825833333194</v>
      </c>
      <c r="BH149" s="63">
        <v>23427.825833333194</v>
      </c>
      <c r="BI149" s="63">
        <v>0</v>
      </c>
      <c r="BJ149" s="63">
        <v>47723.75</v>
      </c>
      <c r="BK149" s="63">
        <v>71151.575833333191</v>
      </c>
      <c r="BL149" s="63">
        <v>0</v>
      </c>
      <c r="BM149" s="63">
        <v>0</v>
      </c>
      <c r="BN149" s="63">
        <v>0</v>
      </c>
      <c r="BO149" s="63">
        <v>0</v>
      </c>
      <c r="BP149" s="63">
        <v>23427.825833333194</v>
      </c>
      <c r="BQ149" s="63">
        <v>0</v>
      </c>
      <c r="BR149" s="63">
        <v>47723.75</v>
      </c>
      <c r="BS149" s="63">
        <v>71151.575833333191</v>
      </c>
      <c r="BT149" s="63">
        <v>23427.825833333194</v>
      </c>
      <c r="BU149" s="63">
        <v>0</v>
      </c>
      <c r="BV149" s="63">
        <v>47723.75</v>
      </c>
      <c r="BW149" s="63">
        <v>71151.575833333191</v>
      </c>
      <c r="BX149" s="135"/>
      <c r="BY149" s="136">
        <v>1</v>
      </c>
      <c r="BZ149" s="136">
        <v>1</v>
      </c>
      <c r="CA149" s="136">
        <v>1</v>
      </c>
      <c r="CB149" s="136">
        <v>1</v>
      </c>
      <c r="CC149" s="136">
        <v>0</v>
      </c>
      <c r="CD149" s="136">
        <v>0.67073356339695167</v>
      </c>
      <c r="CE149" s="136">
        <v>0.32926643660304838</v>
      </c>
      <c r="CF149" s="136">
        <v>0</v>
      </c>
      <c r="CG149" s="137">
        <v>0</v>
      </c>
      <c r="CH149" s="137">
        <v>0</v>
      </c>
      <c r="CI149" s="137">
        <v>0</v>
      </c>
      <c r="CJ149" s="137">
        <v>0</v>
      </c>
      <c r="CK149" s="137">
        <v>0</v>
      </c>
      <c r="CL149" s="137">
        <v>0</v>
      </c>
      <c r="CM149" s="137">
        <v>0</v>
      </c>
      <c r="CN149" s="138"/>
      <c r="CO149" s="57" t="s">
        <v>268</v>
      </c>
      <c r="CP149" s="63">
        <v>523</v>
      </c>
      <c r="CQ149" s="63">
        <v>523</v>
      </c>
      <c r="CR149" s="63">
        <v>47.284660058500002</v>
      </c>
      <c r="CS149" s="64">
        <v>7.1151575833333189E-2</v>
      </c>
      <c r="CT149" s="65">
        <v>100</v>
      </c>
      <c r="CU149" s="65">
        <v>71151.575833333191</v>
      </c>
      <c r="CV149" s="65">
        <v>0</v>
      </c>
      <c r="CW149" s="65">
        <v>100</v>
      </c>
      <c r="CX149" s="66">
        <v>32.92664366030484</v>
      </c>
      <c r="CY149" s="66">
        <v>0</v>
      </c>
      <c r="CZ149" s="66">
        <v>67.073356339695167</v>
      </c>
      <c r="DA149" s="125">
        <v>136.04507807520687</v>
      </c>
      <c r="DB149" s="125">
        <v>0</v>
      </c>
      <c r="DC149" s="125" t="s">
        <v>102</v>
      </c>
      <c r="DD149" s="125">
        <v>136.04507807520687</v>
      </c>
      <c r="DE149" s="116"/>
      <c r="DF149" s="116"/>
      <c r="DG149" s="116"/>
    </row>
    <row r="150" spans="1:111" s="115" customFormat="1" ht="21.75" customHeight="1" x14ac:dyDescent="0.25">
      <c r="A150" s="67" t="s">
        <v>269</v>
      </c>
      <c r="B150" s="125" t="s">
        <v>108</v>
      </c>
      <c r="C150" s="126">
        <v>148.05799807899999</v>
      </c>
      <c r="D150" s="127">
        <v>1045</v>
      </c>
      <c r="E150" s="128" t="s">
        <v>145</v>
      </c>
      <c r="F150" s="129">
        <v>1</v>
      </c>
      <c r="G150" s="128" t="s">
        <v>270</v>
      </c>
      <c r="H150" s="127">
        <v>0</v>
      </c>
      <c r="I150" s="127">
        <v>0</v>
      </c>
      <c r="J150" s="127">
        <v>0</v>
      </c>
      <c r="K150" s="127">
        <v>1045</v>
      </c>
      <c r="L150" s="368"/>
      <c r="M150" s="367">
        <v>0</v>
      </c>
      <c r="N150" s="367"/>
      <c r="O150" s="59"/>
      <c r="P150" s="59"/>
      <c r="Q150" s="59"/>
      <c r="R150" s="59"/>
      <c r="S150" s="145">
        <v>246127.7095891081</v>
      </c>
      <c r="T150" s="145">
        <v>0</v>
      </c>
      <c r="U150" s="145">
        <v>545.5</v>
      </c>
      <c r="V150" s="146">
        <v>3.2000000000000001E-2</v>
      </c>
      <c r="W150" s="146">
        <v>0.41499999999999998</v>
      </c>
      <c r="X150" s="146">
        <v>0.55300000000000005</v>
      </c>
      <c r="Y150" s="146">
        <v>2.9000000000000001E-2</v>
      </c>
      <c r="Z150" s="146">
        <v>0.82399999999999995</v>
      </c>
      <c r="AA150" s="146">
        <v>0.14699999999999999</v>
      </c>
      <c r="AB150" s="63">
        <v>0</v>
      </c>
      <c r="AC150" s="63">
        <v>0</v>
      </c>
      <c r="AD150" s="63">
        <v>0</v>
      </c>
      <c r="AE150" s="63">
        <v>0</v>
      </c>
      <c r="AF150" s="63">
        <v>0</v>
      </c>
      <c r="AG150" s="63">
        <v>0</v>
      </c>
      <c r="AH150" s="63">
        <v>0</v>
      </c>
      <c r="AI150" s="63">
        <v>0</v>
      </c>
      <c r="AJ150" s="63">
        <v>0</v>
      </c>
      <c r="AK150" s="63">
        <v>0</v>
      </c>
      <c r="AL150" s="63">
        <v>0</v>
      </c>
      <c r="AM150" s="63">
        <v>0</v>
      </c>
      <c r="AN150" s="63">
        <v>0</v>
      </c>
      <c r="AO150" s="63">
        <v>0</v>
      </c>
      <c r="AP150" s="63">
        <v>0</v>
      </c>
      <c r="AQ150" s="63">
        <v>0</v>
      </c>
      <c r="AR150" s="63">
        <v>0</v>
      </c>
      <c r="AS150" s="63">
        <v>0</v>
      </c>
      <c r="AT150" s="63">
        <v>0</v>
      </c>
      <c r="AU150" s="63">
        <v>0</v>
      </c>
      <c r="AV150" s="63">
        <v>0</v>
      </c>
      <c r="AW150" s="63">
        <v>0</v>
      </c>
      <c r="AX150" s="63">
        <v>0</v>
      </c>
      <c r="AY150" s="63">
        <v>0</v>
      </c>
      <c r="AZ150" s="63">
        <v>0</v>
      </c>
      <c r="BA150" s="63">
        <v>246127.7095891081</v>
      </c>
      <c r="BB150" s="63">
        <v>246127.7095891081</v>
      </c>
      <c r="BC150" s="63">
        <v>0</v>
      </c>
      <c r="BD150" s="63">
        <v>95356.25</v>
      </c>
      <c r="BE150" s="63">
        <v>341483.95958910813</v>
      </c>
      <c r="BF150" s="63">
        <v>0</v>
      </c>
      <c r="BG150" s="63">
        <v>246127.7095891081</v>
      </c>
      <c r="BH150" s="63">
        <v>246127.7095891081</v>
      </c>
      <c r="BI150" s="63">
        <v>0</v>
      </c>
      <c r="BJ150" s="63">
        <v>95356.25</v>
      </c>
      <c r="BK150" s="63">
        <v>341483.95958910813</v>
      </c>
      <c r="BL150" s="63">
        <v>0</v>
      </c>
      <c r="BM150" s="63">
        <v>0</v>
      </c>
      <c r="BN150" s="63">
        <v>0</v>
      </c>
      <c r="BO150" s="63">
        <v>0</v>
      </c>
      <c r="BP150" s="63">
        <v>246127.7095891081</v>
      </c>
      <c r="BQ150" s="63">
        <v>0</v>
      </c>
      <c r="BR150" s="63">
        <v>95356.25</v>
      </c>
      <c r="BS150" s="63">
        <v>341483.95958910813</v>
      </c>
      <c r="BT150" s="63">
        <v>246127.7095891081</v>
      </c>
      <c r="BU150" s="63">
        <v>0</v>
      </c>
      <c r="BV150" s="63">
        <v>95356.25</v>
      </c>
      <c r="BW150" s="63">
        <v>341483.95958910813</v>
      </c>
      <c r="BX150" s="135"/>
      <c r="BY150" s="136">
        <v>1</v>
      </c>
      <c r="BZ150" s="136">
        <v>1</v>
      </c>
      <c r="CA150" s="136">
        <v>1</v>
      </c>
      <c r="CB150" s="136">
        <v>1</v>
      </c>
      <c r="CC150" s="136">
        <v>0</v>
      </c>
      <c r="CD150" s="136">
        <v>0.27924078810242731</v>
      </c>
      <c r="CE150" s="136">
        <v>0.72075921189757264</v>
      </c>
      <c r="CF150" s="136">
        <v>0</v>
      </c>
      <c r="CG150" s="137">
        <v>0</v>
      </c>
      <c r="CH150" s="137">
        <v>0</v>
      </c>
      <c r="CI150" s="137">
        <v>0</v>
      </c>
      <c r="CJ150" s="137">
        <v>0</v>
      </c>
      <c r="CK150" s="137">
        <v>0</v>
      </c>
      <c r="CL150" s="137">
        <v>0</v>
      </c>
      <c r="CM150" s="137">
        <v>0</v>
      </c>
      <c r="CN150" s="138"/>
      <c r="CO150" s="57" t="s">
        <v>269</v>
      </c>
      <c r="CP150" s="63">
        <v>1045</v>
      </c>
      <c r="CQ150" s="63">
        <v>1045</v>
      </c>
      <c r="CR150" s="63">
        <v>148.05799807899999</v>
      </c>
      <c r="CS150" s="64">
        <v>0.3414839595891081</v>
      </c>
      <c r="CT150" s="65">
        <v>100</v>
      </c>
      <c r="CU150" s="65">
        <v>341483.95958910813</v>
      </c>
      <c r="CV150" s="65">
        <v>0</v>
      </c>
      <c r="CW150" s="65">
        <v>100</v>
      </c>
      <c r="CX150" s="66">
        <v>72.075921189757267</v>
      </c>
      <c r="CY150" s="66">
        <v>0</v>
      </c>
      <c r="CZ150" s="66">
        <v>27.92407881024273</v>
      </c>
      <c r="DA150" s="125">
        <v>326.77890869771113</v>
      </c>
      <c r="DB150" s="125">
        <v>0</v>
      </c>
      <c r="DC150" s="125" t="s">
        <v>102</v>
      </c>
      <c r="DD150" s="125">
        <v>326.77890869771113</v>
      </c>
      <c r="DE150" s="116"/>
      <c r="DF150" s="116"/>
      <c r="DG150" s="116"/>
    </row>
    <row r="151" spans="1:111" s="115" customFormat="1" ht="21.75" customHeight="1" x14ac:dyDescent="0.25">
      <c r="A151" s="67" t="s">
        <v>271</v>
      </c>
      <c r="B151" s="125" t="s">
        <v>101</v>
      </c>
      <c r="C151" s="126">
        <v>436.06223149900001</v>
      </c>
      <c r="D151" s="127">
        <v>739</v>
      </c>
      <c r="E151" s="128" t="s">
        <v>134</v>
      </c>
      <c r="F151" s="129">
        <v>1</v>
      </c>
      <c r="G151" s="128" t="s">
        <v>135</v>
      </c>
      <c r="H151" s="127">
        <v>53699</v>
      </c>
      <c r="I151" s="127">
        <v>44712.5</v>
      </c>
      <c r="J151" s="127">
        <v>490</v>
      </c>
      <c r="K151" s="127">
        <v>249</v>
      </c>
      <c r="L151" s="367">
        <v>0</v>
      </c>
      <c r="M151" s="367">
        <v>0</v>
      </c>
      <c r="N151" s="367">
        <v>0</v>
      </c>
      <c r="O151" s="59"/>
      <c r="P151" s="59"/>
      <c r="Q151" s="59"/>
      <c r="R151" s="59"/>
      <c r="S151" s="145">
        <v>11768.685500000011</v>
      </c>
      <c r="T151" s="145">
        <v>0</v>
      </c>
      <c r="U151" s="145">
        <v>0</v>
      </c>
      <c r="V151" s="146">
        <v>3.2000000000000001E-2</v>
      </c>
      <c r="W151" s="146">
        <v>0.41499999999999998</v>
      </c>
      <c r="X151" s="146">
        <v>0.55300000000000005</v>
      </c>
      <c r="Y151" s="146">
        <v>2.9000000000000001E-2</v>
      </c>
      <c r="Z151" s="146">
        <v>0.82399999999999995</v>
      </c>
      <c r="AA151" s="146">
        <v>0.14699999999999999</v>
      </c>
      <c r="AB151" s="63">
        <v>0</v>
      </c>
      <c r="AC151" s="63">
        <v>0</v>
      </c>
      <c r="AD151" s="63">
        <v>0</v>
      </c>
      <c r="AE151" s="63">
        <v>0</v>
      </c>
      <c r="AF151" s="63">
        <v>0</v>
      </c>
      <c r="AG151" s="63">
        <v>0</v>
      </c>
      <c r="AH151" s="63">
        <v>0</v>
      </c>
      <c r="AI151" s="63">
        <v>0</v>
      </c>
      <c r="AJ151" s="63">
        <v>0</v>
      </c>
      <c r="AK151" s="63">
        <v>0</v>
      </c>
      <c r="AL151" s="63">
        <v>0</v>
      </c>
      <c r="AM151" s="63">
        <v>0</v>
      </c>
      <c r="AN151" s="63">
        <v>0</v>
      </c>
      <c r="AO151" s="63">
        <v>0</v>
      </c>
      <c r="AP151" s="63">
        <v>0</v>
      </c>
      <c r="AQ151" s="63">
        <v>0</v>
      </c>
      <c r="AR151" s="63">
        <v>0</v>
      </c>
      <c r="AS151" s="63">
        <v>0</v>
      </c>
      <c r="AT151" s="63">
        <v>0</v>
      </c>
      <c r="AU151" s="63">
        <v>0</v>
      </c>
      <c r="AV151" s="63">
        <v>0</v>
      </c>
      <c r="AW151" s="63">
        <v>8986.5</v>
      </c>
      <c r="AX151" s="63">
        <v>44712.5</v>
      </c>
      <c r="AY151" s="63">
        <v>53699</v>
      </c>
      <c r="AZ151" s="63">
        <v>0</v>
      </c>
      <c r="BA151" s="63">
        <v>11768.685500000011</v>
      </c>
      <c r="BB151" s="63">
        <v>11768.685500000011</v>
      </c>
      <c r="BC151" s="63">
        <v>0</v>
      </c>
      <c r="BD151" s="63">
        <v>22721.25</v>
      </c>
      <c r="BE151" s="63">
        <v>34489.935500000007</v>
      </c>
      <c r="BF151" s="63">
        <v>0</v>
      </c>
      <c r="BG151" s="63">
        <v>11768.685500000011</v>
      </c>
      <c r="BH151" s="63">
        <v>11768.685500000011</v>
      </c>
      <c r="BI151" s="63">
        <v>8986.5</v>
      </c>
      <c r="BJ151" s="63">
        <v>67433.75</v>
      </c>
      <c r="BK151" s="63">
        <v>88188.935500000007</v>
      </c>
      <c r="BL151" s="63">
        <v>0</v>
      </c>
      <c r="BM151" s="63">
        <v>8986.5</v>
      </c>
      <c r="BN151" s="63">
        <v>44712.5</v>
      </c>
      <c r="BO151" s="63">
        <v>53699</v>
      </c>
      <c r="BP151" s="63">
        <v>11768.685500000011</v>
      </c>
      <c r="BQ151" s="63">
        <v>0</v>
      </c>
      <c r="BR151" s="63">
        <v>22721.25</v>
      </c>
      <c r="BS151" s="63">
        <v>34489.935500000007</v>
      </c>
      <c r="BT151" s="63">
        <v>11768.685500000011</v>
      </c>
      <c r="BU151" s="63">
        <v>8986.5</v>
      </c>
      <c r="BV151" s="63">
        <v>67433.75</v>
      </c>
      <c r="BW151" s="63">
        <v>88188.935500000007</v>
      </c>
      <c r="BX151" s="135"/>
      <c r="BY151" s="136">
        <v>1</v>
      </c>
      <c r="BZ151" s="136">
        <v>1</v>
      </c>
      <c r="CA151" s="136">
        <v>1</v>
      </c>
      <c r="CB151" s="136">
        <v>1</v>
      </c>
      <c r="CC151" s="136">
        <v>1</v>
      </c>
      <c r="CD151" s="136">
        <v>0.76465091247189387</v>
      </c>
      <c r="CE151" s="136">
        <v>0.13344854922304861</v>
      </c>
      <c r="CF151" s="136">
        <v>0.10190053830505755</v>
      </c>
      <c r="CG151" s="137">
        <v>0</v>
      </c>
      <c r="CH151" s="137">
        <v>0</v>
      </c>
      <c r="CI151" s="137">
        <v>0</v>
      </c>
      <c r="CJ151" s="137">
        <v>0</v>
      </c>
      <c r="CK151" s="137">
        <v>0</v>
      </c>
      <c r="CL151" s="137">
        <v>0</v>
      </c>
      <c r="CM151" s="137">
        <v>0</v>
      </c>
      <c r="CN151" s="138"/>
      <c r="CO151" s="57" t="s">
        <v>271</v>
      </c>
      <c r="CP151" s="63">
        <v>739</v>
      </c>
      <c r="CQ151" s="63">
        <v>249</v>
      </c>
      <c r="CR151" s="63">
        <v>436.06223149900001</v>
      </c>
      <c r="CS151" s="64">
        <v>8.818893550000001E-2</v>
      </c>
      <c r="CT151" s="65">
        <v>100</v>
      </c>
      <c r="CU151" s="65">
        <v>88188.935500000007</v>
      </c>
      <c r="CV151" s="65">
        <v>60.890858581686814</v>
      </c>
      <c r="CW151" s="65">
        <v>39.109141418313193</v>
      </c>
      <c r="CX151" s="66">
        <v>13.344854922304862</v>
      </c>
      <c r="CY151" s="66">
        <v>10.190053830505756</v>
      </c>
      <c r="CZ151" s="66">
        <v>76.465091247189392</v>
      </c>
      <c r="DA151" s="125">
        <v>354.17243172690763</v>
      </c>
      <c r="DB151" s="125">
        <v>215.6586345381526</v>
      </c>
      <c r="DC151" s="125">
        <v>0</v>
      </c>
      <c r="DD151" s="125">
        <v>119.33550135317998</v>
      </c>
      <c r="DE151" s="116"/>
      <c r="DF151" s="116"/>
      <c r="DG151" s="116"/>
    </row>
    <row r="152" spans="1:111" s="115" customFormat="1" ht="21.75" customHeight="1" x14ac:dyDescent="0.25">
      <c r="A152" s="67" t="s">
        <v>272</v>
      </c>
      <c r="B152" s="125" t="s">
        <v>103</v>
      </c>
      <c r="C152" s="126">
        <v>60.500844606299999</v>
      </c>
      <c r="D152" s="127">
        <v>1051</v>
      </c>
      <c r="E152" s="128" t="s">
        <v>145</v>
      </c>
      <c r="F152" s="129">
        <v>1</v>
      </c>
      <c r="G152" s="128" t="s">
        <v>135</v>
      </c>
      <c r="H152" s="127">
        <v>0</v>
      </c>
      <c r="I152" s="127">
        <v>0</v>
      </c>
      <c r="J152" s="127">
        <v>0</v>
      </c>
      <c r="K152" s="127">
        <v>1051</v>
      </c>
      <c r="L152" s="368"/>
      <c r="M152" s="367">
        <v>0</v>
      </c>
      <c r="N152" s="367"/>
      <c r="O152" s="59"/>
      <c r="P152" s="59"/>
      <c r="Q152" s="59"/>
      <c r="R152" s="59"/>
      <c r="S152" s="145">
        <v>161588.0316607143</v>
      </c>
      <c r="T152" s="145">
        <v>1407.8000000000002</v>
      </c>
      <c r="U152" s="145">
        <v>0</v>
      </c>
      <c r="V152" s="146">
        <v>3.2000000000000001E-2</v>
      </c>
      <c r="W152" s="146">
        <v>0.41499999999999998</v>
      </c>
      <c r="X152" s="146">
        <v>0.55300000000000005</v>
      </c>
      <c r="Y152" s="146">
        <v>2.9000000000000001E-2</v>
      </c>
      <c r="Z152" s="146">
        <v>0.82399999999999995</v>
      </c>
      <c r="AA152" s="146">
        <v>0.14699999999999999</v>
      </c>
      <c r="AB152" s="63">
        <v>0</v>
      </c>
      <c r="AC152" s="63">
        <v>0</v>
      </c>
      <c r="AD152" s="63">
        <v>0</v>
      </c>
      <c r="AE152" s="63">
        <v>0</v>
      </c>
      <c r="AF152" s="63">
        <v>0</v>
      </c>
      <c r="AG152" s="63">
        <v>0</v>
      </c>
      <c r="AH152" s="63">
        <v>0</v>
      </c>
      <c r="AI152" s="63">
        <v>0</v>
      </c>
      <c r="AJ152" s="63">
        <v>0</v>
      </c>
      <c r="AK152" s="63">
        <v>0</v>
      </c>
      <c r="AL152" s="63">
        <v>0</v>
      </c>
      <c r="AM152" s="63">
        <v>0</v>
      </c>
      <c r="AN152" s="63">
        <v>0</v>
      </c>
      <c r="AO152" s="63">
        <v>0</v>
      </c>
      <c r="AP152" s="63">
        <v>0</v>
      </c>
      <c r="AQ152" s="63">
        <v>0</v>
      </c>
      <c r="AR152" s="63">
        <v>0</v>
      </c>
      <c r="AS152" s="63">
        <v>0</v>
      </c>
      <c r="AT152" s="63">
        <v>0</v>
      </c>
      <c r="AU152" s="63">
        <v>0</v>
      </c>
      <c r="AV152" s="63">
        <v>0</v>
      </c>
      <c r="AW152" s="63">
        <v>0</v>
      </c>
      <c r="AX152" s="63">
        <v>0</v>
      </c>
      <c r="AY152" s="63">
        <v>0</v>
      </c>
      <c r="AZ152" s="63">
        <v>0</v>
      </c>
      <c r="BA152" s="63">
        <v>161588.0316607143</v>
      </c>
      <c r="BB152" s="63">
        <v>161588.0316607143</v>
      </c>
      <c r="BC152" s="63">
        <v>0</v>
      </c>
      <c r="BD152" s="63">
        <v>95903.75</v>
      </c>
      <c r="BE152" s="63">
        <v>257491.7816607143</v>
      </c>
      <c r="BF152" s="63">
        <v>0</v>
      </c>
      <c r="BG152" s="63">
        <v>161588.0316607143</v>
      </c>
      <c r="BH152" s="63">
        <v>161588.0316607143</v>
      </c>
      <c r="BI152" s="63">
        <v>0</v>
      </c>
      <c r="BJ152" s="63">
        <v>95903.75</v>
      </c>
      <c r="BK152" s="63">
        <v>257491.7816607143</v>
      </c>
      <c r="BL152" s="63">
        <v>0</v>
      </c>
      <c r="BM152" s="63">
        <v>0</v>
      </c>
      <c r="BN152" s="63">
        <v>0</v>
      </c>
      <c r="BO152" s="63">
        <v>0</v>
      </c>
      <c r="BP152" s="63">
        <v>161588.0316607143</v>
      </c>
      <c r="BQ152" s="63">
        <v>0</v>
      </c>
      <c r="BR152" s="63">
        <v>95903.75</v>
      </c>
      <c r="BS152" s="63">
        <v>257491.7816607143</v>
      </c>
      <c r="BT152" s="63">
        <v>161588.0316607143</v>
      </c>
      <c r="BU152" s="63">
        <v>0</v>
      </c>
      <c r="BV152" s="63">
        <v>95903.75</v>
      </c>
      <c r="BW152" s="63">
        <v>257491.7816607143</v>
      </c>
      <c r="BX152" s="135"/>
      <c r="BY152" s="136">
        <v>1</v>
      </c>
      <c r="BZ152" s="136">
        <v>1</v>
      </c>
      <c r="CA152" s="136">
        <v>1</v>
      </c>
      <c r="CB152" s="136">
        <v>1</v>
      </c>
      <c r="CC152" s="136">
        <v>0</v>
      </c>
      <c r="CD152" s="136">
        <v>0.37245363475859666</v>
      </c>
      <c r="CE152" s="136">
        <v>0.62754636524140339</v>
      </c>
      <c r="CF152" s="136">
        <v>0</v>
      </c>
      <c r="CG152" s="137">
        <v>0</v>
      </c>
      <c r="CH152" s="137">
        <v>0</v>
      </c>
      <c r="CI152" s="137">
        <v>0</v>
      </c>
      <c r="CJ152" s="137">
        <v>0</v>
      </c>
      <c r="CK152" s="137">
        <v>0</v>
      </c>
      <c r="CL152" s="137">
        <v>0</v>
      </c>
      <c r="CM152" s="137">
        <v>0</v>
      </c>
      <c r="CN152" s="138"/>
      <c r="CO152" s="57" t="s">
        <v>272</v>
      </c>
      <c r="CP152" s="63">
        <v>1051</v>
      </c>
      <c r="CQ152" s="63">
        <v>1051</v>
      </c>
      <c r="CR152" s="63">
        <v>60.500844606299999</v>
      </c>
      <c r="CS152" s="64">
        <v>0.25749178166071429</v>
      </c>
      <c r="CT152" s="65">
        <v>100</v>
      </c>
      <c r="CU152" s="65">
        <v>257491.7816607143</v>
      </c>
      <c r="CV152" s="65">
        <v>0</v>
      </c>
      <c r="CW152" s="65">
        <v>100</v>
      </c>
      <c r="CX152" s="66">
        <v>62.754636524140338</v>
      </c>
      <c r="CY152" s="66">
        <v>0</v>
      </c>
      <c r="CZ152" s="66">
        <v>37.245363475859669</v>
      </c>
      <c r="DA152" s="125">
        <v>244.99693783131713</v>
      </c>
      <c r="DB152" s="125">
        <v>0</v>
      </c>
      <c r="DC152" s="125" t="s">
        <v>102</v>
      </c>
      <c r="DD152" s="125">
        <v>244.99693783131713</v>
      </c>
      <c r="DE152" s="116"/>
      <c r="DF152" s="116"/>
      <c r="DG152" s="116"/>
    </row>
    <row r="153" spans="1:111" s="115" customFormat="1" ht="21.75" customHeight="1" x14ac:dyDescent="0.25">
      <c r="A153" s="67" t="s">
        <v>273</v>
      </c>
      <c r="B153" s="125" t="s">
        <v>110</v>
      </c>
      <c r="C153" s="126">
        <v>121.820944264</v>
      </c>
      <c r="D153" s="127">
        <v>2489</v>
      </c>
      <c r="E153" s="128" t="s">
        <v>134</v>
      </c>
      <c r="F153" s="129">
        <v>1</v>
      </c>
      <c r="G153" s="128" t="s">
        <v>135</v>
      </c>
      <c r="H153" s="127">
        <v>159618</v>
      </c>
      <c r="I153" s="127">
        <v>134693.21249999999</v>
      </c>
      <c r="J153" s="127">
        <v>1476.09</v>
      </c>
      <c r="K153" s="127">
        <v>1012.9100000000001</v>
      </c>
      <c r="L153" s="367">
        <v>0</v>
      </c>
      <c r="M153" s="367">
        <v>278940</v>
      </c>
      <c r="N153" s="367">
        <v>278940</v>
      </c>
      <c r="O153" s="59"/>
      <c r="P153" s="59"/>
      <c r="Q153" s="59"/>
      <c r="R153" s="59"/>
      <c r="S153" s="145">
        <v>219390.24958341621</v>
      </c>
      <c r="T153" s="145">
        <v>0</v>
      </c>
      <c r="U153" s="145">
        <v>504.05000000000007</v>
      </c>
      <c r="V153" s="146">
        <v>3.2000000000000001E-2</v>
      </c>
      <c r="W153" s="146">
        <v>0.41499999999999998</v>
      </c>
      <c r="X153" s="146">
        <v>0.55300000000000005</v>
      </c>
      <c r="Y153" s="146">
        <v>2.9000000000000001E-2</v>
      </c>
      <c r="Z153" s="146">
        <v>0.82399999999999995</v>
      </c>
      <c r="AA153" s="146">
        <v>0.14699999999999999</v>
      </c>
      <c r="AB153" s="63">
        <v>0</v>
      </c>
      <c r="AC153" s="63">
        <v>0</v>
      </c>
      <c r="AD153" s="63">
        <v>0</v>
      </c>
      <c r="AE153" s="63">
        <v>0</v>
      </c>
      <c r="AF153" s="63">
        <v>0</v>
      </c>
      <c r="AG153" s="63">
        <v>0</v>
      </c>
      <c r="AH153" s="63">
        <v>415.33720000000005</v>
      </c>
      <c r="AI153" s="63">
        <v>0</v>
      </c>
      <c r="AJ153" s="63">
        <v>415.33720000000005</v>
      </c>
      <c r="AK153" s="63">
        <v>278940</v>
      </c>
      <c r="AL153" s="63">
        <v>0</v>
      </c>
      <c r="AM153" s="63">
        <v>279355.33720000001</v>
      </c>
      <c r="AN153" s="63">
        <v>415.33720000000005</v>
      </c>
      <c r="AO153" s="63">
        <v>0</v>
      </c>
      <c r="AP153" s="63">
        <v>415.33720000000005</v>
      </c>
      <c r="AQ153" s="63">
        <v>278940</v>
      </c>
      <c r="AR153" s="63">
        <v>0</v>
      </c>
      <c r="AS153" s="63">
        <v>279355.33720000001</v>
      </c>
      <c r="AT153" s="63">
        <v>14.617450000000003</v>
      </c>
      <c r="AU153" s="63">
        <v>0</v>
      </c>
      <c r="AV153" s="63">
        <v>14.617450000000003</v>
      </c>
      <c r="AW153" s="63">
        <v>24910.170050000004</v>
      </c>
      <c r="AX153" s="63">
        <v>134693.21249999999</v>
      </c>
      <c r="AY153" s="63">
        <v>159618</v>
      </c>
      <c r="AZ153" s="63">
        <v>74.09535000000001</v>
      </c>
      <c r="BA153" s="63">
        <v>219390.24958341621</v>
      </c>
      <c r="BB153" s="63">
        <v>219464.3449334162</v>
      </c>
      <c r="BC153" s="63">
        <v>0</v>
      </c>
      <c r="BD153" s="63">
        <v>92428.037500000006</v>
      </c>
      <c r="BE153" s="63">
        <v>311892.38243341621</v>
      </c>
      <c r="BF153" s="63">
        <v>88.712800000000016</v>
      </c>
      <c r="BG153" s="63">
        <v>219390.24958341621</v>
      </c>
      <c r="BH153" s="63">
        <v>219478.96238341619</v>
      </c>
      <c r="BI153" s="63">
        <v>24910.170050000004</v>
      </c>
      <c r="BJ153" s="63">
        <v>227121.25</v>
      </c>
      <c r="BK153" s="63">
        <v>471510.38243341621</v>
      </c>
      <c r="BL153" s="63">
        <v>14.617450000000003</v>
      </c>
      <c r="BM153" s="63">
        <v>24910.170050000004</v>
      </c>
      <c r="BN153" s="63">
        <v>134693.21249999999</v>
      </c>
      <c r="BO153" s="63">
        <v>159618</v>
      </c>
      <c r="BP153" s="63">
        <v>219879.68213341621</v>
      </c>
      <c r="BQ153" s="63">
        <v>278940</v>
      </c>
      <c r="BR153" s="63">
        <v>92428.037500000006</v>
      </c>
      <c r="BS153" s="63">
        <v>591247.71963341627</v>
      </c>
      <c r="BT153" s="63">
        <v>219894.2995834162</v>
      </c>
      <c r="BU153" s="63">
        <v>303850.17005000002</v>
      </c>
      <c r="BV153" s="63">
        <v>227121.25</v>
      </c>
      <c r="BW153" s="63">
        <v>750865.71963341627</v>
      </c>
      <c r="BX153" s="135"/>
      <c r="BY153" s="136">
        <v>1</v>
      </c>
      <c r="BZ153" s="136">
        <v>0.62795566518020629</v>
      </c>
      <c r="CA153" s="136">
        <v>1</v>
      </c>
      <c r="CB153" s="136">
        <v>0.99811119614839106</v>
      </c>
      <c r="CC153" s="136">
        <v>8.1981754513749047E-2</v>
      </c>
      <c r="CD153" s="136">
        <v>0.48168875694284985</v>
      </c>
      <c r="CE153" s="136">
        <v>0.46548065654611465</v>
      </c>
      <c r="CF153" s="136">
        <v>5.2830586511035449E-2</v>
      </c>
      <c r="CG153" s="137">
        <v>0.3720443348197936</v>
      </c>
      <c r="CH153" s="137">
        <v>0</v>
      </c>
      <c r="CI153" s="137">
        <v>1.88880385160891E-3</v>
      </c>
      <c r="CJ153" s="137">
        <v>0.91801824548625088</v>
      </c>
      <c r="CK153" s="137">
        <v>0</v>
      </c>
      <c r="CL153" s="137">
        <v>1.4867702337924046E-3</v>
      </c>
      <c r="CM153" s="137">
        <v>0.9985132297662076</v>
      </c>
      <c r="CN153" s="138"/>
      <c r="CO153" s="57" t="s">
        <v>273</v>
      </c>
      <c r="CP153" s="63">
        <v>2489</v>
      </c>
      <c r="CQ153" s="63">
        <v>1012.9100000000001</v>
      </c>
      <c r="CR153" s="63">
        <v>121.820944264</v>
      </c>
      <c r="CS153" s="64">
        <v>0.75086571963341631</v>
      </c>
      <c r="CT153" s="65">
        <v>100</v>
      </c>
      <c r="CU153" s="65">
        <v>750865.71963341627</v>
      </c>
      <c r="CV153" s="65">
        <v>21.25786220176996</v>
      </c>
      <c r="CW153" s="65">
        <v>78.742137798230033</v>
      </c>
      <c r="CX153" s="66">
        <v>46.548065654611463</v>
      </c>
      <c r="CY153" s="66">
        <v>5.2830586511035449</v>
      </c>
      <c r="CZ153" s="66">
        <v>48.168875694284985</v>
      </c>
      <c r="DA153" s="125">
        <v>741.29559352105935</v>
      </c>
      <c r="DB153" s="125">
        <v>157.58359577849956</v>
      </c>
      <c r="DC153" s="125">
        <v>0</v>
      </c>
      <c r="DD153" s="125">
        <v>189.43767875991009</v>
      </c>
      <c r="DE153" s="116"/>
      <c r="DF153" s="116"/>
      <c r="DG153" s="116"/>
    </row>
    <row r="154" spans="1:111" s="115" customFormat="1" ht="21.75" customHeight="1" x14ac:dyDescent="0.25">
      <c r="A154" s="67" t="s">
        <v>274</v>
      </c>
      <c r="B154" s="125" t="s">
        <v>106</v>
      </c>
      <c r="C154" s="126">
        <v>188.49544728999999</v>
      </c>
      <c r="D154" s="127">
        <v>1753</v>
      </c>
      <c r="E154" s="128" t="s">
        <v>134</v>
      </c>
      <c r="F154" s="129">
        <v>1</v>
      </c>
      <c r="G154" s="128" t="s">
        <v>275</v>
      </c>
      <c r="H154" s="127">
        <v>31937.5</v>
      </c>
      <c r="I154" s="127">
        <v>25550</v>
      </c>
      <c r="J154" s="149">
        <v>350</v>
      </c>
      <c r="K154" s="127">
        <v>1403</v>
      </c>
      <c r="L154" s="367">
        <v>0</v>
      </c>
      <c r="M154" s="367">
        <v>0</v>
      </c>
      <c r="N154" s="367">
        <v>0</v>
      </c>
      <c r="O154" s="59"/>
      <c r="P154" s="59"/>
      <c r="Q154" s="59"/>
      <c r="R154" s="59"/>
      <c r="S154" s="145">
        <v>20339.747999999996</v>
      </c>
      <c r="T154" s="145">
        <v>0</v>
      </c>
      <c r="U154" s="145">
        <v>0</v>
      </c>
      <c r="V154" s="146">
        <v>3.2000000000000001E-2</v>
      </c>
      <c r="W154" s="146">
        <v>0.41499999999999998</v>
      </c>
      <c r="X154" s="146">
        <v>0.55300000000000005</v>
      </c>
      <c r="Y154" s="146">
        <v>2.9000000000000001E-2</v>
      </c>
      <c r="Z154" s="146">
        <v>0.82399999999999995</v>
      </c>
      <c r="AA154" s="146">
        <v>0.14699999999999999</v>
      </c>
      <c r="AB154" s="63">
        <v>0</v>
      </c>
      <c r="AC154" s="63">
        <v>0</v>
      </c>
      <c r="AD154" s="63">
        <v>0</v>
      </c>
      <c r="AE154" s="63">
        <v>0</v>
      </c>
      <c r="AF154" s="63">
        <v>0</v>
      </c>
      <c r="AG154" s="63">
        <v>0</v>
      </c>
      <c r="AH154" s="63">
        <v>0</v>
      </c>
      <c r="AI154" s="63">
        <v>0</v>
      </c>
      <c r="AJ154" s="63">
        <v>0</v>
      </c>
      <c r="AK154" s="63">
        <v>0</v>
      </c>
      <c r="AL154" s="63">
        <v>0</v>
      </c>
      <c r="AM154" s="63">
        <v>0</v>
      </c>
      <c r="AN154" s="63">
        <v>0</v>
      </c>
      <c r="AO154" s="63">
        <v>0</v>
      </c>
      <c r="AP154" s="63">
        <v>0</v>
      </c>
      <c r="AQ154" s="63">
        <v>0</v>
      </c>
      <c r="AR154" s="63">
        <v>0</v>
      </c>
      <c r="AS154" s="63">
        <v>0</v>
      </c>
      <c r="AT154" s="63">
        <v>0</v>
      </c>
      <c r="AU154" s="63">
        <v>0</v>
      </c>
      <c r="AV154" s="63">
        <v>0</v>
      </c>
      <c r="AW154" s="63">
        <v>6387.5</v>
      </c>
      <c r="AX154" s="63">
        <v>25550</v>
      </c>
      <c r="AY154" s="63">
        <v>31937.5</v>
      </c>
      <c r="AZ154" s="63">
        <v>0</v>
      </c>
      <c r="BA154" s="63">
        <v>20339.747999999996</v>
      </c>
      <c r="BB154" s="63">
        <v>20339.747999999996</v>
      </c>
      <c r="BC154" s="63">
        <v>0</v>
      </c>
      <c r="BD154" s="63">
        <v>128023.75</v>
      </c>
      <c r="BE154" s="63">
        <v>148363.49799999999</v>
      </c>
      <c r="BF154" s="63">
        <v>0</v>
      </c>
      <c r="BG154" s="63">
        <v>20339.747999999996</v>
      </c>
      <c r="BH154" s="63">
        <v>20339.747999999996</v>
      </c>
      <c r="BI154" s="63">
        <v>6387.5</v>
      </c>
      <c r="BJ154" s="63">
        <v>153573.75</v>
      </c>
      <c r="BK154" s="63">
        <v>180300.99799999999</v>
      </c>
      <c r="BL154" s="63">
        <v>0</v>
      </c>
      <c r="BM154" s="63">
        <v>6387.5</v>
      </c>
      <c r="BN154" s="63">
        <v>25550</v>
      </c>
      <c r="BO154" s="63">
        <v>31937.5</v>
      </c>
      <c r="BP154" s="63">
        <v>20339.747999999996</v>
      </c>
      <c r="BQ154" s="63">
        <v>0</v>
      </c>
      <c r="BR154" s="63">
        <v>128023.75</v>
      </c>
      <c r="BS154" s="63">
        <v>148363.49799999999</v>
      </c>
      <c r="BT154" s="63">
        <v>20339.747999999996</v>
      </c>
      <c r="BU154" s="63">
        <v>6387.5</v>
      </c>
      <c r="BV154" s="63">
        <v>153573.75</v>
      </c>
      <c r="BW154" s="63">
        <v>180300.99799999999</v>
      </c>
      <c r="BX154" s="135"/>
      <c r="BY154" s="136">
        <v>1</v>
      </c>
      <c r="BZ154" s="136">
        <v>1</v>
      </c>
      <c r="CA154" s="136">
        <v>1</v>
      </c>
      <c r="CB154" s="136">
        <v>1</v>
      </c>
      <c r="CC154" s="136">
        <v>1</v>
      </c>
      <c r="CD154" s="136">
        <v>0.85176317215947972</v>
      </c>
      <c r="CE154" s="136">
        <v>0.11280995793489727</v>
      </c>
      <c r="CF154" s="136">
        <v>3.5426869905623042E-2</v>
      </c>
      <c r="CG154" s="137">
        <v>0</v>
      </c>
      <c r="CH154" s="137">
        <v>0</v>
      </c>
      <c r="CI154" s="137">
        <v>0</v>
      </c>
      <c r="CJ154" s="137">
        <v>0</v>
      </c>
      <c r="CK154" s="137">
        <v>0</v>
      </c>
      <c r="CL154" s="137">
        <v>0</v>
      </c>
      <c r="CM154" s="137">
        <v>0</v>
      </c>
      <c r="CN154" s="138"/>
      <c r="CO154" s="57" t="s">
        <v>274</v>
      </c>
      <c r="CP154" s="63">
        <v>1753</v>
      </c>
      <c r="CQ154" s="63">
        <v>1403</v>
      </c>
      <c r="CR154" s="63">
        <v>188.49544728999999</v>
      </c>
      <c r="CS154" s="64">
        <v>0.18030099799999999</v>
      </c>
      <c r="CT154" s="65">
        <v>100</v>
      </c>
      <c r="CU154" s="65">
        <v>180300.99799999999</v>
      </c>
      <c r="CV154" s="65">
        <v>17.713434952811522</v>
      </c>
      <c r="CW154" s="65">
        <v>82.286565047188475</v>
      </c>
      <c r="CX154" s="66">
        <v>11.280995793489728</v>
      </c>
      <c r="CY154" s="66">
        <v>3.542686990562304</v>
      </c>
      <c r="CZ154" s="66">
        <v>85.176317215947975</v>
      </c>
      <c r="DA154" s="125">
        <v>128.51104632929437</v>
      </c>
      <c r="DB154" s="125">
        <v>22.763720598717036</v>
      </c>
      <c r="DC154" s="125">
        <v>0</v>
      </c>
      <c r="DD154" s="125">
        <v>102.85282258984597</v>
      </c>
      <c r="DE154" s="116"/>
      <c r="DF154" s="116"/>
      <c r="DG154" s="116"/>
    </row>
    <row r="155" spans="1:111" s="115" customFormat="1" ht="21.75" customHeight="1" x14ac:dyDescent="0.25">
      <c r="A155" s="67" t="s">
        <v>276</v>
      </c>
      <c r="B155" s="125" t="s">
        <v>104</v>
      </c>
      <c r="C155" s="126">
        <v>32.148907248100002</v>
      </c>
      <c r="D155" s="127">
        <v>2122</v>
      </c>
      <c r="E155" s="128" t="s">
        <v>134</v>
      </c>
      <c r="F155" s="129">
        <v>1</v>
      </c>
      <c r="G155" s="128" t="s">
        <v>135</v>
      </c>
      <c r="H155" s="127">
        <v>87350</v>
      </c>
      <c r="I155" s="127">
        <v>70661.262499999997</v>
      </c>
      <c r="J155" s="127">
        <v>774.37</v>
      </c>
      <c r="K155" s="127">
        <v>1347.63</v>
      </c>
      <c r="L155" s="367">
        <v>0</v>
      </c>
      <c r="M155" s="367">
        <v>0</v>
      </c>
      <c r="N155" s="367">
        <v>0</v>
      </c>
      <c r="O155" s="59"/>
      <c r="P155" s="59"/>
      <c r="Q155" s="59"/>
      <c r="R155" s="59"/>
      <c r="S155" s="145">
        <v>54384.442716000005</v>
      </c>
      <c r="T155" s="145">
        <v>0</v>
      </c>
      <c r="U155" s="145">
        <v>0</v>
      </c>
      <c r="V155" s="146">
        <v>3.2000000000000001E-2</v>
      </c>
      <c r="W155" s="146">
        <v>0.41499999999999998</v>
      </c>
      <c r="X155" s="146">
        <v>0.55300000000000005</v>
      </c>
      <c r="Y155" s="146">
        <v>2.9000000000000001E-2</v>
      </c>
      <c r="Z155" s="146">
        <v>0.82399999999999995</v>
      </c>
      <c r="AA155" s="146">
        <v>0.14699999999999999</v>
      </c>
      <c r="AB155" s="63">
        <v>0</v>
      </c>
      <c r="AC155" s="63">
        <v>0</v>
      </c>
      <c r="AD155" s="63">
        <v>0</v>
      </c>
      <c r="AE155" s="63">
        <v>0</v>
      </c>
      <c r="AF155" s="63">
        <v>0</v>
      </c>
      <c r="AG155" s="63">
        <v>0</v>
      </c>
      <c r="AH155" s="63">
        <v>0</v>
      </c>
      <c r="AI155" s="63">
        <v>0</v>
      </c>
      <c r="AJ155" s="63">
        <v>0</v>
      </c>
      <c r="AK155" s="63">
        <v>0</v>
      </c>
      <c r="AL155" s="63">
        <v>0</v>
      </c>
      <c r="AM155" s="63">
        <v>0</v>
      </c>
      <c r="AN155" s="63">
        <v>0</v>
      </c>
      <c r="AO155" s="63">
        <v>0</v>
      </c>
      <c r="AP155" s="63">
        <v>0</v>
      </c>
      <c r="AQ155" s="63">
        <v>0</v>
      </c>
      <c r="AR155" s="63">
        <v>0</v>
      </c>
      <c r="AS155" s="63">
        <v>0</v>
      </c>
      <c r="AT155" s="63">
        <v>0</v>
      </c>
      <c r="AU155" s="63">
        <v>0</v>
      </c>
      <c r="AV155" s="63">
        <v>0</v>
      </c>
      <c r="AW155" s="63">
        <v>16688.737500000003</v>
      </c>
      <c r="AX155" s="63">
        <v>70661.262499999997</v>
      </c>
      <c r="AY155" s="63">
        <v>87350</v>
      </c>
      <c r="AZ155" s="63">
        <v>0</v>
      </c>
      <c r="BA155" s="63">
        <v>54384.442716000005</v>
      </c>
      <c r="BB155" s="63">
        <v>54384.442716000005</v>
      </c>
      <c r="BC155" s="63">
        <v>0</v>
      </c>
      <c r="BD155" s="63">
        <v>122971.2375</v>
      </c>
      <c r="BE155" s="63">
        <v>177355.68021600001</v>
      </c>
      <c r="BF155" s="63">
        <v>0</v>
      </c>
      <c r="BG155" s="63">
        <v>54384.442716000005</v>
      </c>
      <c r="BH155" s="63">
        <v>54384.442716000005</v>
      </c>
      <c r="BI155" s="63">
        <v>16688.737500000003</v>
      </c>
      <c r="BJ155" s="63">
        <v>193632.5</v>
      </c>
      <c r="BK155" s="63">
        <v>264705.68021600001</v>
      </c>
      <c r="BL155" s="63">
        <v>0</v>
      </c>
      <c r="BM155" s="63">
        <v>16688.737500000003</v>
      </c>
      <c r="BN155" s="63">
        <v>70661.262499999997</v>
      </c>
      <c r="BO155" s="63">
        <v>87350</v>
      </c>
      <c r="BP155" s="63">
        <v>54384.442716000005</v>
      </c>
      <c r="BQ155" s="63">
        <v>0</v>
      </c>
      <c r="BR155" s="63">
        <v>122971.2375</v>
      </c>
      <c r="BS155" s="63">
        <v>177355.68021600001</v>
      </c>
      <c r="BT155" s="63">
        <v>54384.442716000005</v>
      </c>
      <c r="BU155" s="63">
        <v>16688.737500000003</v>
      </c>
      <c r="BV155" s="63">
        <v>193632.5</v>
      </c>
      <c r="BW155" s="63">
        <v>264705.68021600001</v>
      </c>
      <c r="BX155" s="135"/>
      <c r="BY155" s="136">
        <v>1</v>
      </c>
      <c r="BZ155" s="136">
        <v>1</v>
      </c>
      <c r="CA155" s="136">
        <v>1</v>
      </c>
      <c r="CB155" s="136">
        <v>1</v>
      </c>
      <c r="CC155" s="136">
        <v>1</v>
      </c>
      <c r="CD155" s="136">
        <v>0.73150111415061347</v>
      </c>
      <c r="CE155" s="136">
        <v>0.2054524960387033</v>
      </c>
      <c r="CF155" s="136">
        <v>6.3046389810683251E-2</v>
      </c>
      <c r="CG155" s="137">
        <v>0</v>
      </c>
      <c r="CH155" s="137">
        <v>0</v>
      </c>
      <c r="CI155" s="137">
        <v>0</v>
      </c>
      <c r="CJ155" s="137">
        <v>0</v>
      </c>
      <c r="CK155" s="137">
        <v>0</v>
      </c>
      <c r="CL155" s="137">
        <v>0</v>
      </c>
      <c r="CM155" s="137">
        <v>0</v>
      </c>
      <c r="CN155" s="138"/>
      <c r="CO155" s="57" t="s">
        <v>276</v>
      </c>
      <c r="CP155" s="63">
        <v>2122</v>
      </c>
      <c r="CQ155" s="63">
        <v>1347.63</v>
      </c>
      <c r="CR155" s="63">
        <v>32.148907248100002</v>
      </c>
      <c r="CS155" s="64">
        <v>0.26470568021599999</v>
      </c>
      <c r="CT155" s="65">
        <v>100</v>
      </c>
      <c r="CU155" s="65">
        <v>264705.68021600001</v>
      </c>
      <c r="CV155" s="65">
        <v>32.998914087798319</v>
      </c>
      <c r="CW155" s="65">
        <v>67.001085912201674</v>
      </c>
      <c r="CX155" s="66">
        <v>20.545249603870332</v>
      </c>
      <c r="CY155" s="66">
        <v>6.304638981068325</v>
      </c>
      <c r="CZ155" s="66">
        <v>73.150111415061346</v>
      </c>
      <c r="DA155" s="125">
        <v>196.4231133293263</v>
      </c>
      <c r="DB155" s="125">
        <v>64.817494416123111</v>
      </c>
      <c r="DC155" s="125">
        <v>0</v>
      </c>
      <c r="DD155" s="125">
        <v>124.74348737794534</v>
      </c>
      <c r="DE155" s="116"/>
      <c r="DF155" s="116"/>
      <c r="DG155" s="116"/>
    </row>
    <row r="156" spans="1:111" s="115" customFormat="1" ht="21.75" customHeight="1" x14ac:dyDescent="0.25">
      <c r="A156" s="67" t="s">
        <v>277</v>
      </c>
      <c r="B156" s="125" t="s">
        <v>105</v>
      </c>
      <c r="C156" s="126">
        <v>227.662839521</v>
      </c>
      <c r="D156" s="127">
        <v>25794</v>
      </c>
      <c r="E156" s="128" t="s">
        <v>157</v>
      </c>
      <c r="F156" s="129">
        <v>0.2339688041594454</v>
      </c>
      <c r="G156" s="128" t="s">
        <v>278</v>
      </c>
      <c r="H156" s="127">
        <v>4120996</v>
      </c>
      <c r="I156" s="127">
        <v>2339086.0750000002</v>
      </c>
      <c r="J156" s="147">
        <v>25633.82</v>
      </c>
      <c r="K156" s="147">
        <v>160.18000000000029</v>
      </c>
      <c r="L156" s="367">
        <v>0</v>
      </c>
      <c r="M156" s="367">
        <v>0</v>
      </c>
      <c r="N156" s="367">
        <v>0</v>
      </c>
      <c r="O156" s="59"/>
      <c r="P156" s="59"/>
      <c r="Q156" s="59"/>
      <c r="R156" s="59"/>
      <c r="S156" s="145">
        <v>67976.576574999999</v>
      </c>
      <c r="T156" s="145">
        <v>0</v>
      </c>
      <c r="U156" s="145">
        <v>26.549999999999997</v>
      </c>
      <c r="V156" s="146">
        <v>3.2000000000000001E-2</v>
      </c>
      <c r="W156" s="146">
        <v>0.41499999999999998</v>
      </c>
      <c r="X156" s="146">
        <v>0.55300000000000005</v>
      </c>
      <c r="Y156" s="146">
        <v>2.9000000000000001E-2</v>
      </c>
      <c r="Z156" s="146">
        <v>0.82399999999999995</v>
      </c>
      <c r="AA156" s="146">
        <v>0.14699999999999999</v>
      </c>
      <c r="AB156" s="63">
        <v>0.58980571923743497</v>
      </c>
      <c r="AC156" s="63">
        <v>0</v>
      </c>
      <c r="AD156" s="63">
        <v>0.58980571923743497</v>
      </c>
      <c r="AE156" s="63">
        <v>1364998.0009221835</v>
      </c>
      <c r="AF156" s="63">
        <v>1791812.9032062392</v>
      </c>
      <c r="AG156" s="63">
        <v>3156811.4939341419</v>
      </c>
      <c r="AH156" s="63">
        <v>5.1185823223570175</v>
      </c>
      <c r="AI156" s="63">
        <v>0</v>
      </c>
      <c r="AJ156" s="63">
        <v>5.1185823223570175</v>
      </c>
      <c r="AK156" s="63">
        <v>0</v>
      </c>
      <c r="AL156" s="63">
        <v>0</v>
      </c>
      <c r="AM156" s="63">
        <v>5.1185823223570175</v>
      </c>
      <c r="AN156" s="63">
        <v>5.7083880415944526</v>
      </c>
      <c r="AO156" s="63">
        <v>0</v>
      </c>
      <c r="AP156" s="63">
        <v>5.7083880415944526</v>
      </c>
      <c r="AQ156" s="63">
        <v>1364998.0009221835</v>
      </c>
      <c r="AR156" s="63">
        <v>1791812.9032062392</v>
      </c>
      <c r="AS156" s="63">
        <v>3156816.6125164642</v>
      </c>
      <c r="AT156" s="63">
        <v>0.18014428076256497</v>
      </c>
      <c r="AU156" s="63">
        <v>0</v>
      </c>
      <c r="AV156" s="63">
        <v>0.18014428076256497</v>
      </c>
      <c r="AW156" s="63">
        <v>416911.1541278162</v>
      </c>
      <c r="AX156" s="63">
        <v>547273.17179376085</v>
      </c>
      <c r="AY156" s="63">
        <v>964184.50606585783</v>
      </c>
      <c r="AZ156" s="63">
        <v>0.91314514731369134</v>
      </c>
      <c r="BA156" s="63">
        <v>67976.576574999999</v>
      </c>
      <c r="BB156" s="63">
        <v>67977.489720147307</v>
      </c>
      <c r="BC156" s="63">
        <v>0</v>
      </c>
      <c r="BD156" s="63">
        <v>14616.425000000027</v>
      </c>
      <c r="BE156" s="63">
        <v>82593.914720147339</v>
      </c>
      <c r="BF156" s="63">
        <v>1.0932894280762564</v>
      </c>
      <c r="BG156" s="63">
        <v>67976.576574999999</v>
      </c>
      <c r="BH156" s="63">
        <v>67977.66986442807</v>
      </c>
      <c r="BI156" s="63">
        <v>416911.1541278162</v>
      </c>
      <c r="BJ156" s="63">
        <v>561889.59679376089</v>
      </c>
      <c r="BK156" s="63">
        <v>1046778.4207860052</v>
      </c>
      <c r="BL156" s="63">
        <v>0.76994999999999991</v>
      </c>
      <c r="BM156" s="63">
        <v>1781909.1550499997</v>
      </c>
      <c r="BN156" s="63">
        <v>2339086.0750000002</v>
      </c>
      <c r="BO156" s="63">
        <v>4120996</v>
      </c>
      <c r="BP156" s="63">
        <v>67982.608302469671</v>
      </c>
      <c r="BQ156" s="63">
        <v>0</v>
      </c>
      <c r="BR156" s="63">
        <v>14616.425000000027</v>
      </c>
      <c r="BS156" s="63">
        <v>82599.033302469703</v>
      </c>
      <c r="BT156" s="63">
        <v>67983.378252469658</v>
      </c>
      <c r="BU156" s="63">
        <v>1781909.1550499997</v>
      </c>
      <c r="BV156" s="63">
        <v>2353702.5</v>
      </c>
      <c r="BW156" s="63">
        <v>4203595.0333024692</v>
      </c>
      <c r="BX156" s="135"/>
      <c r="BY156" s="136">
        <v>0.23872583590906707</v>
      </c>
      <c r="BZ156" s="136">
        <v>0.24901980625941147</v>
      </c>
      <c r="CA156" s="136">
        <v>0.23872583590906704</v>
      </c>
      <c r="CB156" s="136">
        <v>0.99991603259225526</v>
      </c>
      <c r="CC156" s="136">
        <v>0.2339688041594454</v>
      </c>
      <c r="CD156" s="136">
        <v>0.53677988162179457</v>
      </c>
      <c r="CE156" s="136">
        <v>6.4939884616063231E-2</v>
      </c>
      <c r="CF156" s="136">
        <v>0.39828023376214222</v>
      </c>
      <c r="CG156" s="137">
        <v>0.75098019374058855</v>
      </c>
      <c r="CH156" s="137">
        <v>0.76127416409093296</v>
      </c>
      <c r="CI156" s="137">
        <v>8.3967407744805358E-5</v>
      </c>
      <c r="CJ156" s="137">
        <v>0.76603119584055457</v>
      </c>
      <c r="CK156" s="137">
        <v>0.56760120182524354</v>
      </c>
      <c r="CL156" s="137">
        <v>1.8082735686834835E-6</v>
      </c>
      <c r="CM156" s="137">
        <v>0.4323969899011878</v>
      </c>
      <c r="CN156" s="138"/>
      <c r="CO156" s="57" t="s">
        <v>277</v>
      </c>
      <c r="CP156" s="63">
        <v>25794</v>
      </c>
      <c r="CQ156" s="63">
        <v>160.18000000000029</v>
      </c>
      <c r="CR156" s="63">
        <v>227.662839521</v>
      </c>
      <c r="CS156" s="64">
        <v>4.2035950333024692</v>
      </c>
      <c r="CT156" s="65">
        <v>23.872583590906704</v>
      </c>
      <c r="CU156" s="65">
        <v>1003506.7381483344</v>
      </c>
      <c r="CV156" s="65">
        <v>98.035038279185116</v>
      </c>
      <c r="CW156" s="65">
        <v>1.9649617208148962</v>
      </c>
      <c r="CX156" s="66">
        <v>6.4939884616063228</v>
      </c>
      <c r="CY156" s="66">
        <v>39.828023376214219</v>
      </c>
      <c r="CZ156" s="66">
        <v>53.67798816217946</v>
      </c>
      <c r="DA156" s="125">
        <v>26242.945644290558</v>
      </c>
      <c r="DB156" s="125">
        <v>25727.281807965992</v>
      </c>
      <c r="DC156" s="125">
        <v>124.83852563348478</v>
      </c>
      <c r="DD156" s="125">
        <v>40.582244738544048</v>
      </c>
      <c r="DE156" s="116"/>
      <c r="DF156" s="116"/>
      <c r="DG156" s="116"/>
    </row>
    <row r="157" spans="1:111" s="115" customFormat="1" ht="21.75" customHeight="1" x14ac:dyDescent="0.25">
      <c r="A157" s="67" t="s">
        <v>279</v>
      </c>
      <c r="B157" s="125" t="s">
        <v>107</v>
      </c>
      <c r="C157" s="126">
        <v>165.10507711899999</v>
      </c>
      <c r="D157" s="127">
        <v>623</v>
      </c>
      <c r="E157" s="128" t="s">
        <v>134</v>
      </c>
      <c r="F157" s="129">
        <v>1</v>
      </c>
      <c r="G157" s="128" t="s">
        <v>135</v>
      </c>
      <c r="H157" s="127">
        <v>26933.350000000002</v>
      </c>
      <c r="I157" s="127">
        <v>21546.680000000004</v>
      </c>
      <c r="J157" s="127">
        <v>295.16000000000003</v>
      </c>
      <c r="K157" s="127">
        <v>327.84</v>
      </c>
      <c r="L157" s="367">
        <v>0</v>
      </c>
      <c r="M157" s="367">
        <v>0</v>
      </c>
      <c r="N157" s="367">
        <v>0</v>
      </c>
      <c r="O157" s="59"/>
      <c r="P157" s="59"/>
      <c r="Q157" s="59"/>
      <c r="R157" s="59"/>
      <c r="S157" s="145"/>
      <c r="T157" s="145">
        <v>0</v>
      </c>
      <c r="U157" s="145">
        <v>0</v>
      </c>
      <c r="V157" s="146">
        <v>3.2000000000000001E-2</v>
      </c>
      <c r="W157" s="146">
        <v>0.41499999999999998</v>
      </c>
      <c r="X157" s="146">
        <v>0.55300000000000005</v>
      </c>
      <c r="Y157" s="146">
        <v>2.9000000000000001E-2</v>
      </c>
      <c r="Z157" s="146">
        <v>0.82399999999999995</v>
      </c>
      <c r="AA157" s="146">
        <v>0.14699999999999999</v>
      </c>
      <c r="AB157" s="63">
        <v>0</v>
      </c>
      <c r="AC157" s="63">
        <v>0</v>
      </c>
      <c r="AD157" s="63">
        <v>0</v>
      </c>
      <c r="AE157" s="63">
        <v>0</v>
      </c>
      <c r="AF157" s="63">
        <v>0</v>
      </c>
      <c r="AG157" s="63">
        <v>0</v>
      </c>
      <c r="AH157" s="63">
        <v>0</v>
      </c>
      <c r="AI157" s="63">
        <v>0</v>
      </c>
      <c r="AJ157" s="63">
        <v>0</v>
      </c>
      <c r="AK157" s="63">
        <v>0</v>
      </c>
      <c r="AL157" s="63">
        <v>0</v>
      </c>
      <c r="AM157" s="63">
        <v>0</v>
      </c>
      <c r="AN157" s="63">
        <v>0</v>
      </c>
      <c r="AO157" s="63">
        <v>0</v>
      </c>
      <c r="AP157" s="63">
        <v>0</v>
      </c>
      <c r="AQ157" s="63">
        <v>0</v>
      </c>
      <c r="AR157" s="63">
        <v>0</v>
      </c>
      <c r="AS157" s="63">
        <v>0</v>
      </c>
      <c r="AT157" s="63">
        <v>0</v>
      </c>
      <c r="AU157" s="63">
        <v>0</v>
      </c>
      <c r="AV157" s="63">
        <v>0</v>
      </c>
      <c r="AW157" s="63">
        <v>5386.6699999999983</v>
      </c>
      <c r="AX157" s="63">
        <v>21546.680000000004</v>
      </c>
      <c r="AY157" s="63">
        <v>26933.350000000002</v>
      </c>
      <c r="AZ157" s="63">
        <v>0</v>
      </c>
      <c r="BA157" s="63">
        <v>0</v>
      </c>
      <c r="BB157" s="63">
        <v>0</v>
      </c>
      <c r="BC157" s="63">
        <v>0</v>
      </c>
      <c r="BD157" s="63">
        <v>29915.399999999998</v>
      </c>
      <c r="BE157" s="63">
        <v>29915.399999999998</v>
      </c>
      <c r="BF157" s="63">
        <v>0</v>
      </c>
      <c r="BG157" s="63">
        <v>0</v>
      </c>
      <c r="BH157" s="63">
        <v>0</v>
      </c>
      <c r="BI157" s="63">
        <v>5386.6699999999983</v>
      </c>
      <c r="BJ157" s="63">
        <v>51462.080000000002</v>
      </c>
      <c r="BK157" s="63">
        <v>56848.75</v>
      </c>
      <c r="BL157" s="63">
        <v>0</v>
      </c>
      <c r="BM157" s="63">
        <v>5386.6699999999983</v>
      </c>
      <c r="BN157" s="63">
        <v>21546.680000000004</v>
      </c>
      <c r="BO157" s="63">
        <v>26933.350000000002</v>
      </c>
      <c r="BP157" s="63">
        <v>0</v>
      </c>
      <c r="BQ157" s="63">
        <v>0</v>
      </c>
      <c r="BR157" s="63">
        <v>29915.399999999998</v>
      </c>
      <c r="BS157" s="63">
        <v>29915.399999999998</v>
      </c>
      <c r="BT157" s="63">
        <v>0</v>
      </c>
      <c r="BU157" s="63">
        <v>5386.6699999999983</v>
      </c>
      <c r="BV157" s="63">
        <v>51462.080000000002</v>
      </c>
      <c r="BW157" s="63">
        <v>56848.75</v>
      </c>
      <c r="BX157" s="135"/>
      <c r="BY157" s="136">
        <v>1</v>
      </c>
      <c r="BZ157" s="136">
        <v>1</v>
      </c>
      <c r="CA157" s="136">
        <v>1</v>
      </c>
      <c r="CB157" s="136">
        <v>0</v>
      </c>
      <c r="CC157" s="136">
        <v>1</v>
      </c>
      <c r="CD157" s="136">
        <v>0.90524558587479942</v>
      </c>
      <c r="CE157" s="136">
        <v>0</v>
      </c>
      <c r="CF157" s="136">
        <v>9.4754414125200609E-2</v>
      </c>
      <c r="CG157" s="137">
        <v>0</v>
      </c>
      <c r="CH157" s="137">
        <v>0</v>
      </c>
      <c r="CI157" s="137">
        <v>0</v>
      </c>
      <c r="CJ157" s="137">
        <v>0</v>
      </c>
      <c r="CK157" s="137">
        <v>0</v>
      </c>
      <c r="CL157" s="137">
        <v>0</v>
      </c>
      <c r="CM157" s="137">
        <v>0</v>
      </c>
      <c r="CN157" s="138"/>
      <c r="CO157" s="57" t="s">
        <v>279</v>
      </c>
      <c r="CP157" s="63">
        <v>623</v>
      </c>
      <c r="CQ157" s="63">
        <v>327.84</v>
      </c>
      <c r="CR157" s="63">
        <v>165.10507711899999</v>
      </c>
      <c r="CS157" s="64">
        <v>5.6848750000000003E-2</v>
      </c>
      <c r="CT157" s="65">
        <v>100</v>
      </c>
      <c r="CU157" s="65">
        <v>56848.75</v>
      </c>
      <c r="CV157" s="65">
        <v>47.377207062600327</v>
      </c>
      <c r="CW157" s="65">
        <v>52.622792937399673</v>
      </c>
      <c r="CX157" s="66">
        <v>0</v>
      </c>
      <c r="CY157" s="66">
        <v>9.4754414125200608</v>
      </c>
      <c r="CZ157" s="66">
        <v>90.524558587479945</v>
      </c>
      <c r="DA157" s="125">
        <v>173.40394704734018</v>
      </c>
      <c r="DB157" s="125">
        <v>82.153947047340182</v>
      </c>
      <c r="DC157" s="125">
        <v>0</v>
      </c>
      <c r="DD157" s="125">
        <v>91.25</v>
      </c>
      <c r="DE157" s="116"/>
      <c r="DF157" s="116"/>
      <c r="DG157" s="116"/>
    </row>
    <row r="158" spans="1:111" s="115" customFormat="1" ht="21.75" customHeight="1" x14ac:dyDescent="0.25">
      <c r="A158" s="67" t="s">
        <v>280</v>
      </c>
      <c r="B158" s="125" t="s">
        <v>110</v>
      </c>
      <c r="C158" s="126">
        <v>27.310292151500001</v>
      </c>
      <c r="D158" s="127">
        <v>1486</v>
      </c>
      <c r="E158" s="128" t="s">
        <v>134</v>
      </c>
      <c r="F158" s="129">
        <v>1</v>
      </c>
      <c r="G158" s="128" t="s">
        <v>135</v>
      </c>
      <c r="H158" s="127">
        <v>161357</v>
      </c>
      <c r="I158" s="127">
        <v>106027.02500000001</v>
      </c>
      <c r="J158" s="127">
        <v>1161.94</v>
      </c>
      <c r="K158" s="127">
        <v>324.05999999999995</v>
      </c>
      <c r="L158" s="367">
        <v>0</v>
      </c>
      <c r="M158" s="367">
        <v>0</v>
      </c>
      <c r="N158" s="367">
        <v>0</v>
      </c>
      <c r="O158" s="142">
        <v>478807</v>
      </c>
      <c r="P158" s="143" t="s">
        <v>140</v>
      </c>
      <c r="Q158" s="59"/>
      <c r="R158" s="59"/>
      <c r="S158" s="145">
        <v>40061.128583332429</v>
      </c>
      <c r="T158" s="145">
        <v>0</v>
      </c>
      <c r="U158" s="145">
        <v>0</v>
      </c>
      <c r="V158" s="146">
        <v>3.2000000000000001E-2</v>
      </c>
      <c r="W158" s="146">
        <v>0.41499999999999998</v>
      </c>
      <c r="X158" s="146">
        <v>0.55300000000000005</v>
      </c>
      <c r="Y158" s="146">
        <v>2.9000000000000001E-2</v>
      </c>
      <c r="Z158" s="146">
        <v>0.82399999999999995</v>
      </c>
      <c r="AA158" s="146">
        <v>0.14699999999999999</v>
      </c>
      <c r="AB158" s="63">
        <v>0</v>
      </c>
      <c r="AC158" s="63">
        <v>0</v>
      </c>
      <c r="AD158" s="63">
        <v>0</v>
      </c>
      <c r="AE158" s="63">
        <v>0</v>
      </c>
      <c r="AF158" s="63">
        <v>0</v>
      </c>
      <c r="AG158" s="63">
        <v>0</v>
      </c>
      <c r="AH158" s="63">
        <v>0</v>
      </c>
      <c r="AI158" s="63">
        <v>0</v>
      </c>
      <c r="AJ158" s="63">
        <v>0</v>
      </c>
      <c r="AK158" s="63">
        <v>0</v>
      </c>
      <c r="AL158" s="63">
        <v>0</v>
      </c>
      <c r="AM158" s="63">
        <v>0</v>
      </c>
      <c r="AN158" s="63">
        <v>0</v>
      </c>
      <c r="AO158" s="63">
        <v>0</v>
      </c>
      <c r="AP158" s="63">
        <v>0</v>
      </c>
      <c r="AQ158" s="63">
        <v>0</v>
      </c>
      <c r="AR158" s="63">
        <v>0</v>
      </c>
      <c r="AS158" s="63">
        <v>0</v>
      </c>
      <c r="AT158" s="63">
        <v>0</v>
      </c>
      <c r="AU158" s="63">
        <v>0</v>
      </c>
      <c r="AV158" s="63">
        <v>0</v>
      </c>
      <c r="AW158" s="63">
        <v>55329.974999999991</v>
      </c>
      <c r="AX158" s="63">
        <v>106027.02500000001</v>
      </c>
      <c r="AY158" s="63">
        <v>161357</v>
      </c>
      <c r="AZ158" s="63">
        <v>0</v>
      </c>
      <c r="BA158" s="63">
        <v>40061.128583332429</v>
      </c>
      <c r="BB158" s="63">
        <v>40061.128583332429</v>
      </c>
      <c r="BC158" s="63">
        <v>0</v>
      </c>
      <c r="BD158" s="63">
        <v>29570.474999999995</v>
      </c>
      <c r="BE158" s="63">
        <v>69631.603583332428</v>
      </c>
      <c r="BF158" s="63">
        <v>0</v>
      </c>
      <c r="BG158" s="63">
        <v>40061.128583332429</v>
      </c>
      <c r="BH158" s="63">
        <v>40061.128583332429</v>
      </c>
      <c r="BI158" s="63">
        <v>55329.974999999991</v>
      </c>
      <c r="BJ158" s="63">
        <v>135597.5</v>
      </c>
      <c r="BK158" s="63">
        <v>230988.60358333244</v>
      </c>
      <c r="BL158" s="63">
        <v>0</v>
      </c>
      <c r="BM158" s="63">
        <v>55329.974999999991</v>
      </c>
      <c r="BN158" s="63">
        <v>106027.02500000001</v>
      </c>
      <c r="BO158" s="63">
        <v>161357</v>
      </c>
      <c r="BP158" s="63">
        <v>40061.128583332429</v>
      </c>
      <c r="BQ158" s="63">
        <v>0</v>
      </c>
      <c r="BR158" s="63">
        <v>29570.474999999995</v>
      </c>
      <c r="BS158" s="63">
        <v>69631.603583332428</v>
      </c>
      <c r="BT158" s="63">
        <v>40061.128583332429</v>
      </c>
      <c r="BU158" s="63">
        <v>55329.974999999991</v>
      </c>
      <c r="BV158" s="63">
        <v>135597.5</v>
      </c>
      <c r="BW158" s="63">
        <v>230988.60358333244</v>
      </c>
      <c r="BX158" s="135"/>
      <c r="BY158" s="136">
        <v>1</v>
      </c>
      <c r="BZ158" s="136">
        <v>1</v>
      </c>
      <c r="CA158" s="136">
        <v>1</v>
      </c>
      <c r="CB158" s="136">
        <v>1</v>
      </c>
      <c r="CC158" s="136">
        <v>1</v>
      </c>
      <c r="CD158" s="136">
        <v>0.58703112576322958</v>
      </c>
      <c r="CE158" s="136">
        <v>0.17343335542041061</v>
      </c>
      <c r="CF158" s="136">
        <v>0.23953551881635976</v>
      </c>
      <c r="CG158" s="137">
        <v>0</v>
      </c>
      <c r="CH158" s="137">
        <v>0</v>
      </c>
      <c r="CI158" s="137">
        <v>0</v>
      </c>
      <c r="CJ158" s="137">
        <v>0</v>
      </c>
      <c r="CK158" s="137">
        <v>0</v>
      </c>
      <c r="CL158" s="137">
        <v>0</v>
      </c>
      <c r="CM158" s="137">
        <v>0</v>
      </c>
      <c r="CN158" s="138"/>
      <c r="CO158" s="57" t="s">
        <v>280</v>
      </c>
      <c r="CP158" s="63">
        <v>1486</v>
      </c>
      <c r="CQ158" s="63">
        <v>324.05999999999995</v>
      </c>
      <c r="CR158" s="63">
        <v>27.310292151500001</v>
      </c>
      <c r="CS158" s="64">
        <v>0.23098860358333245</v>
      </c>
      <c r="CT158" s="65">
        <v>100</v>
      </c>
      <c r="CU158" s="65">
        <v>230988.60358333244</v>
      </c>
      <c r="CV158" s="65">
        <v>69.854961455614912</v>
      </c>
      <c r="CW158" s="65">
        <v>30.145038544385084</v>
      </c>
      <c r="CX158" s="66">
        <v>17.343335542041061</v>
      </c>
      <c r="CY158" s="66">
        <v>23.953551881635978</v>
      </c>
      <c r="CZ158" s="66">
        <v>58.703112576322958</v>
      </c>
      <c r="DA158" s="125">
        <v>712.79578961714651</v>
      </c>
      <c r="DB158" s="125">
        <v>497.92322409430363</v>
      </c>
      <c r="DC158" s="125">
        <v>0</v>
      </c>
      <c r="DD158" s="125">
        <v>155.4432056415427</v>
      </c>
      <c r="DE158" s="116"/>
      <c r="DF158" s="116"/>
      <c r="DG158" s="116"/>
    </row>
    <row r="159" spans="1:111" s="115" customFormat="1" ht="21.75" customHeight="1" x14ac:dyDescent="0.25">
      <c r="A159" s="67" t="s">
        <v>281</v>
      </c>
      <c r="B159" s="125" t="s">
        <v>108</v>
      </c>
      <c r="C159" s="126">
        <v>102.835622046</v>
      </c>
      <c r="D159" s="127">
        <v>959</v>
      </c>
      <c r="E159" s="128" t="s">
        <v>145</v>
      </c>
      <c r="F159" s="129">
        <v>1</v>
      </c>
      <c r="G159" s="128" t="s">
        <v>282</v>
      </c>
      <c r="H159" s="127">
        <v>0</v>
      </c>
      <c r="I159" s="127">
        <v>0</v>
      </c>
      <c r="J159" s="127">
        <v>0</v>
      </c>
      <c r="K159" s="127">
        <v>959</v>
      </c>
      <c r="L159" s="368"/>
      <c r="M159" s="367">
        <v>0</v>
      </c>
      <c r="N159" s="367"/>
      <c r="O159" s="59"/>
      <c r="P159" s="59"/>
      <c r="Q159" s="59"/>
      <c r="R159" s="59"/>
      <c r="S159" s="145">
        <v>26300.887208</v>
      </c>
      <c r="T159" s="145">
        <v>0</v>
      </c>
      <c r="U159" s="145">
        <v>622472.1</v>
      </c>
      <c r="V159" s="146">
        <v>3.2000000000000001E-2</v>
      </c>
      <c r="W159" s="146">
        <v>0.41499999999999998</v>
      </c>
      <c r="X159" s="146">
        <v>0.55300000000000005</v>
      </c>
      <c r="Y159" s="146">
        <v>2.9000000000000001E-2</v>
      </c>
      <c r="Z159" s="146">
        <v>0.82399999999999995</v>
      </c>
      <c r="AA159" s="146">
        <v>0.14699999999999999</v>
      </c>
      <c r="AB159" s="63">
        <v>0</v>
      </c>
      <c r="AC159" s="63">
        <v>0</v>
      </c>
      <c r="AD159" s="63">
        <v>0</v>
      </c>
      <c r="AE159" s="63">
        <v>0</v>
      </c>
      <c r="AF159" s="63">
        <v>0</v>
      </c>
      <c r="AG159" s="63">
        <v>0</v>
      </c>
      <c r="AH159" s="63">
        <v>0</v>
      </c>
      <c r="AI159" s="63">
        <v>0</v>
      </c>
      <c r="AJ159" s="63">
        <v>0</v>
      </c>
      <c r="AK159" s="63">
        <v>0</v>
      </c>
      <c r="AL159" s="63">
        <v>0</v>
      </c>
      <c r="AM159" s="63">
        <v>0</v>
      </c>
      <c r="AN159" s="63">
        <v>0</v>
      </c>
      <c r="AO159" s="63">
        <v>0</v>
      </c>
      <c r="AP159" s="63">
        <v>0</v>
      </c>
      <c r="AQ159" s="63">
        <v>0</v>
      </c>
      <c r="AR159" s="63">
        <v>0</v>
      </c>
      <c r="AS159" s="63">
        <v>0</v>
      </c>
      <c r="AT159" s="63">
        <v>0</v>
      </c>
      <c r="AU159" s="63">
        <v>0</v>
      </c>
      <c r="AV159" s="63">
        <v>0</v>
      </c>
      <c r="AW159" s="63">
        <v>0</v>
      </c>
      <c r="AX159" s="63">
        <v>0</v>
      </c>
      <c r="AY159" s="63">
        <v>0</v>
      </c>
      <c r="AZ159" s="63">
        <v>0</v>
      </c>
      <c r="BA159" s="63">
        <v>26300.887208</v>
      </c>
      <c r="BB159" s="63">
        <v>26300.887208</v>
      </c>
      <c r="BC159" s="63">
        <v>0</v>
      </c>
      <c r="BD159" s="63">
        <v>87508.75</v>
      </c>
      <c r="BE159" s="63">
        <v>113809.637208</v>
      </c>
      <c r="BF159" s="63">
        <v>0</v>
      </c>
      <c r="BG159" s="63">
        <v>26300.887208</v>
      </c>
      <c r="BH159" s="63">
        <v>26300.887208</v>
      </c>
      <c r="BI159" s="63">
        <v>0</v>
      </c>
      <c r="BJ159" s="63">
        <v>87508.75</v>
      </c>
      <c r="BK159" s="63">
        <v>113809.637208</v>
      </c>
      <c r="BL159" s="63">
        <v>0</v>
      </c>
      <c r="BM159" s="63">
        <v>0</v>
      </c>
      <c r="BN159" s="63">
        <v>0</v>
      </c>
      <c r="BO159" s="63">
        <v>0</v>
      </c>
      <c r="BP159" s="63">
        <v>26300.887208</v>
      </c>
      <c r="BQ159" s="63">
        <v>0</v>
      </c>
      <c r="BR159" s="63">
        <v>87508.75</v>
      </c>
      <c r="BS159" s="63">
        <v>113809.637208</v>
      </c>
      <c r="BT159" s="63">
        <v>26300.887208</v>
      </c>
      <c r="BU159" s="63">
        <v>0</v>
      </c>
      <c r="BV159" s="63">
        <v>87508.75</v>
      </c>
      <c r="BW159" s="63">
        <v>113809.637208</v>
      </c>
      <c r="BX159" s="135"/>
      <c r="BY159" s="136">
        <v>1</v>
      </c>
      <c r="BZ159" s="136">
        <v>1</v>
      </c>
      <c r="CA159" s="136">
        <v>1</v>
      </c>
      <c r="CB159" s="136">
        <v>1</v>
      </c>
      <c r="CC159" s="136">
        <v>0</v>
      </c>
      <c r="CD159" s="136">
        <v>0.76890456860052936</v>
      </c>
      <c r="CE159" s="136">
        <v>0.23109543139947059</v>
      </c>
      <c r="CF159" s="136">
        <v>0</v>
      </c>
      <c r="CG159" s="137">
        <v>0</v>
      </c>
      <c r="CH159" s="137">
        <v>0</v>
      </c>
      <c r="CI159" s="137">
        <v>0</v>
      </c>
      <c r="CJ159" s="137">
        <v>0</v>
      </c>
      <c r="CK159" s="137">
        <v>0</v>
      </c>
      <c r="CL159" s="137">
        <v>0</v>
      </c>
      <c r="CM159" s="137">
        <v>0</v>
      </c>
      <c r="CN159" s="138"/>
      <c r="CO159" s="57" t="s">
        <v>281</v>
      </c>
      <c r="CP159" s="63">
        <v>959</v>
      </c>
      <c r="CQ159" s="63">
        <v>959</v>
      </c>
      <c r="CR159" s="63">
        <v>102.835622046</v>
      </c>
      <c r="CS159" s="64">
        <v>0.113809637208</v>
      </c>
      <c r="CT159" s="65">
        <v>100</v>
      </c>
      <c r="CU159" s="65">
        <v>113809.63720800001</v>
      </c>
      <c r="CV159" s="65">
        <v>0</v>
      </c>
      <c r="CW159" s="65">
        <v>100</v>
      </c>
      <c r="CX159" s="66">
        <v>23.109543139947057</v>
      </c>
      <c r="CY159" s="66">
        <v>0</v>
      </c>
      <c r="CZ159" s="66">
        <v>76.890456860052936</v>
      </c>
      <c r="DA159" s="125">
        <v>118.67532555578728</v>
      </c>
      <c r="DB159" s="125">
        <v>0</v>
      </c>
      <c r="DC159" s="125" t="s">
        <v>102</v>
      </c>
      <c r="DD159" s="125">
        <v>118.67532555578728</v>
      </c>
      <c r="DE159" s="116"/>
      <c r="DF159" s="116"/>
      <c r="DG159" s="116"/>
    </row>
    <row r="160" spans="1:111" s="115" customFormat="1" ht="27" customHeight="1" x14ac:dyDescent="0.25">
      <c r="A160" s="67" t="s">
        <v>283</v>
      </c>
      <c r="B160" s="125" t="s">
        <v>104</v>
      </c>
      <c r="C160" s="126">
        <v>25.909962200300001</v>
      </c>
      <c r="D160" s="127">
        <v>1965</v>
      </c>
      <c r="E160" s="128" t="s">
        <v>134</v>
      </c>
      <c r="F160" s="129">
        <v>1</v>
      </c>
      <c r="G160" s="128" t="s">
        <v>135</v>
      </c>
      <c r="H160" s="127">
        <v>271448.30601092894</v>
      </c>
      <c r="I160" s="127">
        <v>173375</v>
      </c>
      <c r="J160" s="127">
        <v>1900</v>
      </c>
      <c r="K160" s="127">
        <v>65</v>
      </c>
      <c r="L160" s="367">
        <v>2548308</v>
      </c>
      <c r="M160" s="367">
        <v>4484144</v>
      </c>
      <c r="N160" s="367">
        <v>7032452</v>
      </c>
      <c r="O160" s="59"/>
      <c r="P160" s="59"/>
      <c r="Q160" s="59"/>
      <c r="R160" s="59"/>
      <c r="S160" s="145">
        <v>38080.377</v>
      </c>
      <c r="T160" s="145">
        <v>0</v>
      </c>
      <c r="U160" s="145">
        <v>0</v>
      </c>
      <c r="V160" s="146">
        <v>3.2000000000000001E-2</v>
      </c>
      <c r="W160" s="146">
        <v>0.41499999999999998</v>
      </c>
      <c r="X160" s="146">
        <v>0.55300000000000005</v>
      </c>
      <c r="Y160" s="146">
        <v>2.9000000000000001E-2</v>
      </c>
      <c r="Z160" s="146">
        <v>0.82399999999999995</v>
      </c>
      <c r="AA160" s="150">
        <v>0.14699999999999999</v>
      </c>
      <c r="AB160" s="63">
        <v>0</v>
      </c>
      <c r="AC160" s="63">
        <v>0</v>
      </c>
      <c r="AD160" s="63">
        <v>0</v>
      </c>
      <c r="AE160" s="63">
        <v>0</v>
      </c>
      <c r="AF160" s="63">
        <v>0</v>
      </c>
      <c r="AG160" s="63">
        <v>0</v>
      </c>
      <c r="AH160" s="63">
        <v>0</v>
      </c>
      <c r="AI160" s="63">
        <v>0</v>
      </c>
      <c r="AJ160" s="63">
        <v>0</v>
      </c>
      <c r="AK160" s="63">
        <v>4484144</v>
      </c>
      <c r="AL160" s="63">
        <v>0</v>
      </c>
      <c r="AM160" s="63">
        <v>4484144</v>
      </c>
      <c r="AN160" s="63">
        <v>0</v>
      </c>
      <c r="AO160" s="63">
        <v>0</v>
      </c>
      <c r="AP160" s="63">
        <v>0</v>
      </c>
      <c r="AQ160" s="63">
        <v>4484144</v>
      </c>
      <c r="AR160" s="63">
        <v>0</v>
      </c>
      <c r="AS160" s="63">
        <v>4484144</v>
      </c>
      <c r="AT160" s="63">
        <v>0</v>
      </c>
      <c r="AU160" s="63">
        <v>0</v>
      </c>
      <c r="AV160" s="63">
        <v>0</v>
      </c>
      <c r="AW160" s="63">
        <v>98073.306010928936</v>
      </c>
      <c r="AX160" s="63">
        <v>173375</v>
      </c>
      <c r="AY160" s="63">
        <v>271448.30601092894</v>
      </c>
      <c r="AZ160" s="63">
        <v>0</v>
      </c>
      <c r="BA160" s="63">
        <v>38080.377</v>
      </c>
      <c r="BB160" s="63">
        <v>38080.377</v>
      </c>
      <c r="BC160" s="63">
        <v>2548308</v>
      </c>
      <c r="BD160" s="63">
        <v>5931.25</v>
      </c>
      <c r="BE160" s="63">
        <v>2592319.6269999999</v>
      </c>
      <c r="BF160" s="63">
        <v>0</v>
      </c>
      <c r="BG160" s="63">
        <v>38080.377</v>
      </c>
      <c r="BH160" s="63">
        <v>38080.377</v>
      </c>
      <c r="BI160" s="63">
        <v>2646381.3060109289</v>
      </c>
      <c r="BJ160" s="63">
        <v>179306.25</v>
      </c>
      <c r="BK160" s="63">
        <v>2863767.9330109288</v>
      </c>
      <c r="BL160" s="63">
        <v>0</v>
      </c>
      <c r="BM160" s="63">
        <v>98073.306010928936</v>
      </c>
      <c r="BN160" s="63">
        <v>173375</v>
      </c>
      <c r="BO160" s="63">
        <v>271448.30601092894</v>
      </c>
      <c r="BP160" s="63">
        <v>38080.377</v>
      </c>
      <c r="BQ160" s="63">
        <v>7032452</v>
      </c>
      <c r="BR160" s="63">
        <v>5931.25</v>
      </c>
      <c r="BS160" s="63">
        <v>7076463.6270000003</v>
      </c>
      <c r="BT160" s="63">
        <v>38080.377</v>
      </c>
      <c r="BU160" s="63">
        <v>7130525.3060109289</v>
      </c>
      <c r="BV160" s="63">
        <v>179306.25</v>
      </c>
      <c r="BW160" s="63">
        <v>7347911.9330109283</v>
      </c>
      <c r="BX160" s="135"/>
      <c r="BY160" s="136">
        <v>1</v>
      </c>
      <c r="BZ160" s="136">
        <v>0.38973901145239404</v>
      </c>
      <c r="CA160" s="136">
        <v>1</v>
      </c>
      <c r="CB160" s="136">
        <v>1</v>
      </c>
      <c r="CC160" s="136">
        <v>0.37113413001705048</v>
      </c>
      <c r="CD160" s="136">
        <v>6.2612004252551187E-2</v>
      </c>
      <c r="CE160" s="136">
        <v>1.3297298486041354E-2</v>
      </c>
      <c r="CF160" s="136">
        <v>0.92409069726140747</v>
      </c>
      <c r="CG160" s="137">
        <v>0.61026098854760602</v>
      </c>
      <c r="CH160" s="137">
        <v>0</v>
      </c>
      <c r="CI160" s="137">
        <v>0</v>
      </c>
      <c r="CJ160" s="137">
        <v>0.62886586998294947</v>
      </c>
      <c r="CK160" s="137">
        <v>0</v>
      </c>
      <c r="CL160" s="137">
        <v>0</v>
      </c>
      <c r="CM160" s="137">
        <v>1</v>
      </c>
      <c r="CN160" s="138"/>
      <c r="CO160" s="57" t="s">
        <v>283</v>
      </c>
      <c r="CP160" s="63">
        <v>1965</v>
      </c>
      <c r="CQ160" s="63">
        <v>65</v>
      </c>
      <c r="CR160" s="63">
        <v>25.909962200300001</v>
      </c>
      <c r="CS160" s="64">
        <v>7.3479119330109279</v>
      </c>
      <c r="CT160" s="65">
        <v>100</v>
      </c>
      <c r="CU160" s="65">
        <v>7347911.9330109283</v>
      </c>
      <c r="CV160" s="65">
        <v>3.694223726218484</v>
      </c>
      <c r="CW160" s="65">
        <v>96.305776273781532</v>
      </c>
      <c r="CX160" s="66">
        <v>1.3297298486041353</v>
      </c>
      <c r="CY160" s="66">
        <v>92.409069726140743</v>
      </c>
      <c r="CZ160" s="66">
        <v>6.2612004252551188</v>
      </c>
      <c r="DA160" s="125">
        <v>113044.79896939889</v>
      </c>
      <c r="DB160" s="125">
        <v>4176.1277847835217</v>
      </c>
      <c r="DC160" s="125">
        <v>0</v>
      </c>
      <c r="DD160" s="125">
        <v>1457.3882610742639</v>
      </c>
      <c r="DE160" s="116"/>
      <c r="DF160" s="116"/>
      <c r="DG160" s="116"/>
    </row>
    <row r="161" spans="1:142" s="165" customFormat="1" ht="24.75" customHeight="1" x14ac:dyDescent="0.25">
      <c r="A161" s="443" t="s">
        <v>111</v>
      </c>
      <c r="B161" s="443"/>
      <c r="C161" s="43">
        <v>15075.367442797467</v>
      </c>
      <c r="D161" s="151">
        <v>278180</v>
      </c>
      <c r="E161" s="152" t="s">
        <v>102</v>
      </c>
      <c r="F161" s="152" t="s">
        <v>102</v>
      </c>
      <c r="G161" s="152" t="s">
        <v>102</v>
      </c>
      <c r="H161" s="151">
        <v>29111806.329305585</v>
      </c>
      <c r="I161" s="151">
        <v>16155503.107749999</v>
      </c>
      <c r="J161" s="151">
        <v>179766.86900000001</v>
      </c>
      <c r="K161" s="151">
        <v>98413.130999999979</v>
      </c>
      <c r="L161" s="424">
        <v>8745733.3399999999</v>
      </c>
      <c r="M161" s="424">
        <v>47264694.340000004</v>
      </c>
      <c r="N161" s="424">
        <v>56010427.680000007</v>
      </c>
      <c r="O161" s="390">
        <v>1771792.7629139093</v>
      </c>
      <c r="P161" s="390"/>
      <c r="Q161" s="390">
        <v>50918.943851588221</v>
      </c>
      <c r="R161" s="390"/>
      <c r="S161" s="153">
        <f>SUM(S26:S160)</f>
        <v>14340538.895226454</v>
      </c>
      <c r="T161" s="154">
        <f>SUM(T26:T160)</f>
        <v>45705.2</v>
      </c>
      <c r="U161" s="154">
        <f>SUM(U26:U160)</f>
        <v>1648604.4750000001</v>
      </c>
      <c r="V161" s="155"/>
      <c r="W161" s="155"/>
      <c r="X161" s="155"/>
      <c r="Y161" s="155"/>
      <c r="Z161" s="155"/>
      <c r="AA161" s="156"/>
      <c r="AB161" s="77">
        <v>3134.1014405518113</v>
      </c>
      <c r="AC161" s="77">
        <v>24228.438517590163</v>
      </c>
      <c r="AD161" s="77">
        <v>27362.539958141981</v>
      </c>
      <c r="AE161" s="77">
        <v>7993621.9360762462</v>
      </c>
      <c r="AF161" s="77">
        <v>7892940.9489741782</v>
      </c>
      <c r="AG161" s="77">
        <v>15913925.425008567</v>
      </c>
      <c r="AH161" s="77">
        <v>774339.59652414918</v>
      </c>
      <c r="AI161" s="77">
        <v>0</v>
      </c>
      <c r="AJ161" s="77">
        <v>774339.59652414918</v>
      </c>
      <c r="AK161" s="77">
        <v>47264694.340000004</v>
      </c>
      <c r="AL161" s="77">
        <v>0</v>
      </c>
      <c r="AM161" s="77">
        <v>48039033.936524153</v>
      </c>
      <c r="AN161" s="77">
        <v>777473.69796470099</v>
      </c>
      <c r="AO161" s="77">
        <v>24228.438517590163</v>
      </c>
      <c r="AP161" s="77">
        <v>801702.13648229104</v>
      </c>
      <c r="AQ161" s="77">
        <v>55258316.276076242</v>
      </c>
      <c r="AR161" s="77">
        <v>7892940.9489741782</v>
      </c>
      <c r="AS161" s="77">
        <v>63952959.36153271</v>
      </c>
      <c r="AT161" s="77">
        <v>27904.846504448193</v>
      </c>
      <c r="AU161" s="77">
        <v>26690.505333998059</v>
      </c>
      <c r="AV161" s="77">
        <v>54595.351838446251</v>
      </c>
      <c r="AW161" s="77">
        <v>4880723.3936827471</v>
      </c>
      <c r="AX161" s="77">
        <v>8262562.1587758241</v>
      </c>
      <c r="AY161" s="77">
        <v>13197880.904297017</v>
      </c>
      <c r="AZ161" s="77">
        <v>156110.47289212799</v>
      </c>
      <c r="BA161" s="77">
        <v>14289619.951374864</v>
      </c>
      <c r="BB161" s="77">
        <v>14445730.424266998</v>
      </c>
      <c r="BC161" s="77">
        <v>8745733.3399999999</v>
      </c>
      <c r="BD161" s="77">
        <v>8980198.2037499975</v>
      </c>
      <c r="BE161" s="77">
        <v>32171661.96801699</v>
      </c>
      <c r="BF161" s="77">
        <v>184015.31939657615</v>
      </c>
      <c r="BG161" s="77">
        <v>14316310.456708863</v>
      </c>
      <c r="BH161" s="77">
        <v>14500325.776105437</v>
      </c>
      <c r="BI161" s="77">
        <v>13626456.733682746</v>
      </c>
      <c r="BJ161" s="77">
        <v>17242760.362525824</v>
      </c>
      <c r="BK161" s="77">
        <v>45369542.872313991</v>
      </c>
      <c r="BL161" s="77">
        <v>81957.891796588214</v>
      </c>
      <c r="BM161" s="77">
        <v>12874345.329758992</v>
      </c>
      <c r="BN161" s="77">
        <v>16155503.107749999</v>
      </c>
      <c r="BO161" s="77">
        <v>29111806.329305585</v>
      </c>
      <c r="BP161" s="77">
        <v>15220070.020791139</v>
      </c>
      <c r="BQ161" s="77">
        <v>56010427.680000007</v>
      </c>
      <c r="BR161" s="77">
        <v>8980198.2037499975</v>
      </c>
      <c r="BS161" s="77">
        <v>80210695.904541105</v>
      </c>
      <c r="BT161" s="77">
        <v>15302027.912587728</v>
      </c>
      <c r="BU161" s="77">
        <v>68884773.009758979</v>
      </c>
      <c r="BV161" s="77">
        <v>25135701.311499998</v>
      </c>
      <c r="BW161" s="77">
        <v>109322502.23384678</v>
      </c>
      <c r="BX161" s="157"/>
      <c r="BY161" s="158"/>
      <c r="BZ161" s="158"/>
      <c r="CA161" s="158"/>
      <c r="CB161" s="158"/>
      <c r="CC161" s="158"/>
      <c r="CD161" s="158"/>
      <c r="CE161" s="158"/>
      <c r="CF161" s="158"/>
      <c r="CG161" s="159"/>
      <c r="CH161" s="159"/>
      <c r="CI161" s="159"/>
      <c r="CJ161" s="159"/>
      <c r="CK161" s="159"/>
      <c r="CL161" s="159"/>
      <c r="CM161" s="159"/>
      <c r="CN161" s="160"/>
      <c r="CO161" s="161"/>
      <c r="CP161" s="162"/>
      <c r="CQ161" s="162"/>
      <c r="CR161" s="162"/>
      <c r="CS161" s="162"/>
      <c r="CT161" s="162"/>
      <c r="CU161" s="162"/>
      <c r="CV161" s="162"/>
      <c r="CW161" s="162"/>
      <c r="CX161" s="162"/>
      <c r="CY161" s="162"/>
      <c r="CZ161" s="162"/>
      <c r="DA161" s="163"/>
      <c r="DB161" s="163"/>
      <c r="DC161" s="163"/>
      <c r="DD161" s="163"/>
      <c r="DE161" s="164"/>
      <c r="DF161" s="164"/>
      <c r="DG161" s="164"/>
      <c r="DH161" s="164"/>
    </row>
    <row r="162" spans="1:142" s="175" customFormat="1" ht="24.75" customHeight="1" x14ac:dyDescent="0.25">
      <c r="A162" s="166"/>
      <c r="B162" s="167"/>
      <c r="C162" s="168"/>
      <c r="D162" s="169"/>
      <c r="E162" s="167"/>
      <c r="F162" s="170"/>
      <c r="G162" s="171"/>
      <c r="H162" s="170"/>
      <c r="I162" s="169"/>
      <c r="J162" s="170"/>
      <c r="K162" s="172"/>
      <c r="L162" s="172"/>
      <c r="M162" s="172"/>
      <c r="N162" s="172"/>
      <c r="O162" s="172"/>
      <c r="P162" s="172"/>
      <c r="Q162" s="172"/>
      <c r="R162" s="172"/>
      <c r="S162" s="172"/>
      <c r="T162" s="172"/>
      <c r="U162" s="172"/>
      <c r="V162" s="172"/>
      <c r="W162" s="172"/>
      <c r="X162" s="172"/>
      <c r="Y162" s="172"/>
      <c r="Z162" s="172"/>
      <c r="AA162" s="172"/>
      <c r="AB162" s="87">
        <f>AB161/$AG$16</f>
        <v>1.9694081484299302E-4</v>
      </c>
      <c r="AC162" s="87">
        <f t="shared" ref="AC162:AG162" si="11">AC161/$AG$16</f>
        <v>1.5224677677272149E-3</v>
      </c>
      <c r="AD162" s="87">
        <f t="shared" si="11"/>
        <v>1.7194085825702084E-3</v>
      </c>
      <c r="AE162" s="87">
        <f t="shared" si="11"/>
        <v>0.50230359402805502</v>
      </c>
      <c r="AF162" s="87">
        <f t="shared" si="11"/>
        <v>0.49597699738937473</v>
      </c>
      <c r="AG162" s="87">
        <f t="shared" si="11"/>
        <v>1</v>
      </c>
      <c r="AH162" s="87">
        <f>AH161/$AM$16</f>
        <v>1.6118966870718388E-2</v>
      </c>
      <c r="AI162" s="87">
        <f t="shared" ref="AI162:AM162" si="12">AI161/$AM$16</f>
        <v>0</v>
      </c>
      <c r="AJ162" s="87">
        <f t="shared" si="12"/>
        <v>1.6118966870718388E-2</v>
      </c>
      <c r="AK162" s="87">
        <f t="shared" si="12"/>
        <v>0.98388103312928166</v>
      </c>
      <c r="AL162" s="87">
        <f t="shared" si="12"/>
        <v>0</v>
      </c>
      <c r="AM162" s="87">
        <f t="shared" si="12"/>
        <v>1</v>
      </c>
      <c r="AN162" s="87">
        <f>AN161/$AS$16</f>
        <v>1.2156962019060941E-2</v>
      </c>
      <c r="AO162" s="87">
        <f t="shared" ref="AO162:AS162" si="13">AO161/$AS$16</f>
        <v>3.7884780875618732E-4</v>
      </c>
      <c r="AP162" s="87">
        <f t="shared" si="13"/>
        <v>1.2535809827817126E-2</v>
      </c>
      <c r="AQ162" s="87">
        <f t="shared" si="13"/>
        <v>0.86404627444517856</v>
      </c>
      <c r="AR162" s="87">
        <f t="shared" si="13"/>
        <v>0.12341791572700435</v>
      </c>
      <c r="AS162" s="87">
        <f t="shared" si="13"/>
        <v>1</v>
      </c>
      <c r="AT162" s="87">
        <f>AT161/$AY$16</f>
        <v>2.1143429545089185E-3</v>
      </c>
      <c r="AU162" s="87">
        <f t="shared" ref="AU162:AY162" si="14">AU161/$AY$16</f>
        <v>2.0223326401822631E-3</v>
      </c>
      <c r="AV162" s="87">
        <f t="shared" si="14"/>
        <v>4.136675594691182E-3</v>
      </c>
      <c r="AW162" s="87">
        <f t="shared" si="14"/>
        <v>0.36981114082440786</v>
      </c>
      <c r="AX162" s="87">
        <f t="shared" si="14"/>
        <v>0.62605218358090109</v>
      </c>
      <c r="AY162" s="87">
        <f t="shared" si="14"/>
        <v>1</v>
      </c>
      <c r="AZ162" s="87">
        <f>AZ161/$BE$16</f>
        <v>4.8524217694231346E-3</v>
      </c>
      <c r="BA162" s="87">
        <f t="shared" ref="BA162:BE162" si="15">BA161/$BE$16</f>
        <v>0.4441679129160529</v>
      </c>
      <c r="BB162" s="87">
        <f t="shared" si="15"/>
        <v>0.4490203346854762</v>
      </c>
      <c r="BC162" s="87">
        <f t="shared" si="15"/>
        <v>0.27184586698363444</v>
      </c>
      <c r="BD162" s="87">
        <f t="shared" si="15"/>
        <v>0.2791337983308893</v>
      </c>
      <c r="BE162" s="87">
        <f t="shared" si="15"/>
        <v>0.99999999999999978</v>
      </c>
      <c r="BF162" s="87">
        <f>BF161/$BK$16</f>
        <v>4.0559218309618094E-3</v>
      </c>
      <c r="BG162" s="87">
        <f t="shared" ref="BG162:BK162" si="16">BG161/$BK$16</f>
        <v>0.31554892446238747</v>
      </c>
      <c r="BH162" s="87">
        <f t="shared" si="16"/>
        <v>0.31960484629334923</v>
      </c>
      <c r="BI162" s="87">
        <f t="shared" si="16"/>
        <v>0.30034370793711607</v>
      </c>
      <c r="BJ162" s="87">
        <f t="shared" si="16"/>
        <v>0.38005144576953459</v>
      </c>
      <c r="BK162" s="87">
        <f t="shared" si="16"/>
        <v>0.99999999999999956</v>
      </c>
      <c r="BL162" s="87">
        <f>BL161/$BO$16</f>
        <v>2.8152801948975867E-3</v>
      </c>
      <c r="BM162" s="87">
        <f t="shared" ref="BM162:BO162" si="17">BM161/$BO$16</f>
        <v>0.44223794237044484</v>
      </c>
      <c r="BN162" s="87">
        <f t="shared" si="17"/>
        <v>0.55494677743465748</v>
      </c>
      <c r="BO162" s="87">
        <f t="shared" si="17"/>
        <v>1.0000000000000002</v>
      </c>
      <c r="BP162" s="87">
        <f>BP161/$BS$16</f>
        <v>0.1897511279406498</v>
      </c>
      <c r="BQ162" s="87">
        <f t="shared" ref="BQ162:BS162" si="18">BQ161/$BS$16</f>
        <v>0.6982912571492722</v>
      </c>
      <c r="BR162" s="87">
        <f t="shared" si="18"/>
        <v>0.11195761491007813</v>
      </c>
      <c r="BS162" s="87">
        <f t="shared" si="18"/>
        <v>0.99999999999999967</v>
      </c>
      <c r="BT162" s="87">
        <f>BT161/$BW$16</f>
        <v>0.13997143863260525</v>
      </c>
      <c r="BU162" s="87">
        <f t="shared" ref="BU162:BW162" si="19">BU161/$BW$16</f>
        <v>0.6301060769942014</v>
      </c>
      <c r="BV162" s="87">
        <f t="shared" si="19"/>
        <v>0.22992248437319315</v>
      </c>
      <c r="BW162" s="87">
        <f t="shared" si="19"/>
        <v>1.0000000000000004</v>
      </c>
      <c r="BX162" s="173"/>
      <c r="BY162" s="174"/>
      <c r="BZ162" s="158"/>
      <c r="CA162" s="158"/>
      <c r="CB162" s="158"/>
      <c r="CC162" s="158"/>
      <c r="CD162" s="158"/>
      <c r="CE162" s="158"/>
      <c r="CF162" s="158"/>
      <c r="CG162" s="159"/>
      <c r="CH162" s="159"/>
      <c r="CI162" s="159"/>
      <c r="CJ162" s="159"/>
      <c r="CK162" s="159"/>
      <c r="CL162" s="159"/>
      <c r="CM162" s="159"/>
      <c r="CN162" s="159"/>
      <c r="CO162" s="169"/>
      <c r="CP162" s="169"/>
      <c r="CQ162" s="169"/>
      <c r="CR162" s="169"/>
      <c r="CS162" s="169"/>
      <c r="CT162" s="169"/>
      <c r="CU162" s="169"/>
      <c r="CV162" s="169"/>
      <c r="CW162" s="169"/>
      <c r="CX162" s="169"/>
      <c r="CY162" s="169"/>
      <c r="CZ162" s="169"/>
      <c r="DA162" s="169"/>
      <c r="DB162" s="163"/>
      <c r="DC162" s="163"/>
      <c r="DD162" s="163"/>
      <c r="DF162" s="176"/>
      <c r="DG162" s="176"/>
      <c r="DH162" s="176"/>
      <c r="DI162" s="176"/>
    </row>
    <row r="163" spans="1:142" s="182" customFormat="1" ht="60" customHeight="1" x14ac:dyDescent="0.25">
      <c r="A163" s="177"/>
      <c r="B163" s="178"/>
      <c r="C163" s="158"/>
      <c r="D163" s="178"/>
      <c r="E163" s="178"/>
      <c r="F163" s="179"/>
      <c r="G163" s="180"/>
      <c r="H163" s="181"/>
      <c r="I163" s="181"/>
      <c r="J163" s="178"/>
      <c r="K163" s="181"/>
      <c r="L163" s="181"/>
      <c r="M163" s="181"/>
      <c r="N163" s="181"/>
      <c r="O163" s="181"/>
      <c r="P163" s="181"/>
      <c r="Q163" s="181"/>
      <c r="R163" s="181"/>
      <c r="S163" s="181"/>
      <c r="T163" s="181"/>
      <c r="U163" s="181"/>
      <c r="V163" s="181"/>
      <c r="W163" s="181"/>
      <c r="X163" s="181"/>
      <c r="Y163" s="181"/>
      <c r="Z163" s="181"/>
      <c r="AA163" s="181"/>
      <c r="BS163" s="135"/>
      <c r="BT163" s="135"/>
      <c r="BU163" s="135"/>
      <c r="BV163" s="135"/>
      <c r="BW163" s="157"/>
      <c r="BX163" s="177"/>
      <c r="BY163" s="158"/>
      <c r="BZ163" s="158"/>
      <c r="CA163" s="158"/>
      <c r="CB163" s="158"/>
      <c r="CC163" s="158"/>
      <c r="CD163" s="158"/>
      <c r="CE163" s="158"/>
      <c r="CF163" s="158"/>
      <c r="CG163" s="159"/>
      <c r="CH163" s="159"/>
      <c r="CI163" s="177"/>
      <c r="CJ163" s="177"/>
      <c r="CK163" s="177"/>
      <c r="CL163" s="177"/>
      <c r="CM163" s="177"/>
      <c r="CN163" s="177"/>
      <c r="CO163" s="177"/>
      <c r="CP163" s="177"/>
      <c r="CQ163" s="177"/>
      <c r="CR163" s="177"/>
      <c r="CS163" s="177"/>
      <c r="CT163" s="177"/>
      <c r="CU163" s="454"/>
      <c r="CV163" s="454"/>
      <c r="CW163" s="454"/>
      <c r="CX163" s="454"/>
      <c r="CY163" s="454"/>
      <c r="CZ163" s="23"/>
      <c r="DB163" s="183"/>
      <c r="DC163" s="184"/>
      <c r="DD163" s="185"/>
    </row>
    <row r="164" spans="1:142" s="115" customFormat="1" ht="24" customHeight="1" x14ac:dyDescent="0.35">
      <c r="C164" s="186"/>
      <c r="E164" s="187"/>
      <c r="F164" s="187"/>
      <c r="G164" s="187"/>
      <c r="AB164" s="188"/>
      <c r="AC164" s="188"/>
      <c r="AD164" s="189"/>
      <c r="AE164" s="188"/>
      <c r="AF164" s="188"/>
      <c r="AG164" s="188"/>
      <c r="AH164" s="188"/>
      <c r="AI164" s="188"/>
      <c r="AJ164" s="188"/>
      <c r="AK164" s="188"/>
      <c r="AL164" s="19"/>
      <c r="AM164" s="19"/>
      <c r="AN164" s="19"/>
      <c r="AO164" s="19"/>
      <c r="AP164" s="19"/>
      <c r="AQ164" s="190"/>
      <c r="AR164" s="19"/>
      <c r="AS164" s="19"/>
      <c r="AT164" s="19"/>
      <c r="AU164" s="19"/>
      <c r="AV164" s="19"/>
      <c r="AW164" s="114"/>
      <c r="AX164" s="19"/>
      <c r="AY164" s="19"/>
      <c r="AZ164" s="19"/>
      <c r="BA164" s="19"/>
      <c r="BB164" s="19"/>
      <c r="BC164" s="19"/>
      <c r="BD164" s="19"/>
      <c r="BE164" s="19"/>
      <c r="BF164" s="19"/>
      <c r="BG164" s="19"/>
      <c r="BH164" s="19"/>
      <c r="BI164" s="19"/>
      <c r="BJ164" s="19"/>
      <c r="BK164" s="19"/>
      <c r="BL164" s="19"/>
      <c r="BM164" s="19"/>
      <c r="BN164" s="19"/>
      <c r="BO164" s="19"/>
      <c r="BP164" s="19"/>
      <c r="BQ164" s="19"/>
      <c r="BR164" s="19"/>
      <c r="BS164" s="19"/>
      <c r="BT164" s="19"/>
      <c r="BU164" s="19"/>
      <c r="BV164" s="19"/>
      <c r="BW164" s="19"/>
      <c r="BX164" s="20"/>
      <c r="BY164" s="114"/>
      <c r="BZ164" s="114"/>
      <c r="CA164" s="114"/>
      <c r="CB164" s="114"/>
      <c r="CC164" s="114"/>
      <c r="CD164" s="114"/>
      <c r="CE164" s="114"/>
      <c r="CF164" s="191"/>
      <c r="CG164" s="191"/>
      <c r="CH164" s="191"/>
      <c r="CI164" s="191"/>
      <c r="CJ164" s="192"/>
      <c r="CK164" s="192"/>
      <c r="CL164" s="192"/>
      <c r="CM164" s="192"/>
      <c r="CN164" s="186"/>
      <c r="CO164" s="118"/>
      <c r="CP164" s="118"/>
      <c r="CQ164" s="15"/>
      <c r="CR164" s="19"/>
      <c r="CS164" s="19"/>
      <c r="CT164" s="113"/>
      <c r="CU164" s="113"/>
      <c r="CV164" s="19"/>
      <c r="CW164" s="19"/>
      <c r="CX164" s="19"/>
      <c r="CY164" s="19"/>
      <c r="CZ164" s="19"/>
      <c r="DA164" s="19"/>
      <c r="DB164" s="19"/>
      <c r="DC164" s="19"/>
      <c r="DD164" s="19"/>
      <c r="DE164" s="113"/>
      <c r="DF164" s="113"/>
      <c r="DG164" s="113"/>
      <c r="DH164" s="113"/>
      <c r="DI164" s="193"/>
      <c r="DJ164" s="193"/>
      <c r="DK164" s="193"/>
      <c r="DL164" s="193"/>
      <c r="DM164" s="193"/>
      <c r="DN164" s="193"/>
      <c r="DO164" s="193"/>
      <c r="DP164" s="193"/>
      <c r="DQ164" s="193"/>
      <c r="DR164" s="193"/>
      <c r="DS164" s="193"/>
      <c r="DT164" s="193"/>
      <c r="DU164" s="193"/>
      <c r="DV164" s="187"/>
      <c r="DW164" s="187"/>
      <c r="DX164" s="187"/>
      <c r="DY164" s="31"/>
      <c r="DZ164" s="31"/>
      <c r="EA164" s="187"/>
      <c r="EB164" s="31"/>
      <c r="EC164" s="194"/>
      <c r="ED164" s="195"/>
      <c r="EE164" s="196"/>
      <c r="EF164" s="194"/>
      <c r="EG164" s="187"/>
      <c r="EI164" s="116"/>
      <c r="EJ164" s="116"/>
      <c r="EK164" s="116"/>
      <c r="EL164" s="116"/>
    </row>
    <row r="165" spans="1:142" s="113" customFormat="1" ht="24" customHeight="1" x14ac:dyDescent="0.25">
      <c r="C165" s="197"/>
      <c r="E165" s="193"/>
      <c r="F165" s="193"/>
      <c r="G165" s="193"/>
      <c r="AB165" s="161"/>
      <c r="AC165" s="198"/>
      <c r="AD165" s="198"/>
      <c r="AE165" s="199"/>
      <c r="AF165" s="455"/>
      <c r="AG165" s="455"/>
      <c r="AH165" s="455"/>
      <c r="AI165" s="455"/>
      <c r="AJ165" s="200"/>
      <c r="AK165" s="199"/>
      <c r="AL165" s="44"/>
      <c r="AM165" s="44"/>
      <c r="AN165" s="44"/>
      <c r="AO165" s="44"/>
      <c r="AP165" s="44"/>
      <c r="AQ165" s="201"/>
      <c r="AR165" s="168"/>
      <c r="AS165" s="202"/>
      <c r="AT165" s="202"/>
      <c r="AU165" s="202"/>
      <c r="AV165" s="203"/>
      <c r="AW165" s="54"/>
      <c r="AX165" s="54"/>
      <c r="AY165" s="54"/>
      <c r="AZ165" s="456"/>
      <c r="BA165" s="456"/>
      <c r="BB165" s="456"/>
      <c r="BC165" s="456"/>
      <c r="BD165" s="456"/>
      <c r="BE165" s="456"/>
      <c r="BF165" s="457"/>
      <c r="BG165" s="457"/>
      <c r="BH165" s="457"/>
      <c r="BI165" s="457"/>
      <c r="BJ165" s="457"/>
      <c r="BK165" s="457"/>
      <c r="BL165" s="458"/>
      <c r="BM165" s="458"/>
      <c r="BN165" s="458"/>
      <c r="BO165" s="458"/>
      <c r="BP165" s="458"/>
      <c r="BQ165" s="458"/>
      <c r="BR165" s="458"/>
      <c r="BS165" s="458"/>
      <c r="BT165" s="458"/>
      <c r="BU165" s="458"/>
      <c r="BV165" s="458"/>
      <c r="BW165" s="458"/>
      <c r="BX165" s="204"/>
      <c r="BY165" s="458"/>
      <c r="BZ165" s="458"/>
      <c r="CA165" s="458"/>
      <c r="CB165" s="458"/>
      <c r="CC165" s="458"/>
      <c r="CD165" s="11"/>
      <c r="CE165" s="205"/>
      <c r="CF165" s="206"/>
      <c r="CG165" s="207"/>
      <c r="CH165" s="207"/>
      <c r="CI165" s="207"/>
      <c r="CJ165" s="207"/>
      <c r="CK165" s="207"/>
      <c r="CL165" s="207"/>
      <c r="CM165" s="207"/>
      <c r="CN165" s="197"/>
      <c r="CO165" s="208"/>
      <c r="CP165" s="209"/>
      <c r="CQ165" s="209"/>
      <c r="CR165" s="210"/>
      <c r="CS165" s="210"/>
      <c r="CT165" s="211"/>
      <c r="CU165" s="211"/>
      <c r="CV165" s="210"/>
      <c r="CW165" s="210"/>
      <c r="CX165" s="210"/>
      <c r="CY165" s="210"/>
      <c r="CZ165" s="210"/>
      <c r="DA165" s="210"/>
      <c r="DB165" s="210"/>
      <c r="DC165" s="210"/>
      <c r="DD165" s="210"/>
      <c r="EG165" s="193"/>
      <c r="EI165" s="139"/>
      <c r="EJ165" s="139"/>
      <c r="EK165" s="139"/>
      <c r="EL165" s="139"/>
    </row>
    <row r="166" spans="1:142" s="113" customFormat="1" ht="38.25" customHeight="1" x14ac:dyDescent="0.4">
      <c r="A166" s="104" t="s">
        <v>284</v>
      </c>
      <c r="B166" s="212"/>
      <c r="C166" s="213"/>
      <c r="D166" s="213"/>
      <c r="E166" s="212"/>
      <c r="F166" s="212"/>
      <c r="G166" s="214"/>
      <c r="H166" s="215"/>
      <c r="I166" s="212"/>
      <c r="J166" s="212"/>
      <c r="K166" s="212"/>
      <c r="L166" s="212"/>
      <c r="M166" s="212"/>
      <c r="N166" s="212"/>
      <c r="O166" s="212"/>
      <c r="P166" s="212"/>
      <c r="Q166" s="212"/>
      <c r="R166" s="212"/>
      <c r="S166" s="212"/>
      <c r="T166" s="212"/>
      <c r="U166" s="212"/>
      <c r="V166" s="212"/>
      <c r="W166" s="212"/>
      <c r="X166" s="212"/>
      <c r="Y166" s="212"/>
      <c r="Z166" s="212"/>
      <c r="AA166" s="212"/>
      <c r="AB166" s="216"/>
      <c r="AC166" s="216"/>
      <c r="AD166" s="217"/>
      <c r="AE166" s="218"/>
      <c r="AF166" s="169"/>
      <c r="AG166" s="448"/>
      <c r="AH166" s="448"/>
      <c r="AI166" s="448"/>
      <c r="AJ166" s="219"/>
      <c r="AK166" s="169"/>
      <c r="AL166" s="220"/>
      <c r="AM166" s="11"/>
      <c r="AN166" s="11"/>
      <c r="AO166" s="11"/>
      <c r="AP166" s="108"/>
      <c r="AQ166" s="221"/>
      <c r="AR166" s="221"/>
      <c r="AS166" s="222"/>
      <c r="AT166" s="222"/>
      <c r="AU166" s="222"/>
      <c r="AV166" s="223"/>
      <c r="AW166" s="54"/>
      <c r="AX166" s="54"/>
      <c r="AY166" s="221"/>
      <c r="BE166" s="224"/>
      <c r="BF166" s="224"/>
      <c r="BG166" s="225"/>
      <c r="BH166" s="225"/>
      <c r="BI166" s="225"/>
      <c r="BJ166" s="225"/>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44"/>
      <c r="CM166" s="226"/>
      <c r="CN166" s="226"/>
      <c r="CO166" s="54"/>
      <c r="CP166" s="44"/>
      <c r="CQ166" s="44"/>
      <c r="CR166" s="44"/>
      <c r="CS166" s="44"/>
      <c r="CT166" s="227"/>
      <c r="CU166" s="44"/>
      <c r="CV166" s="44"/>
      <c r="CW166" s="44"/>
      <c r="CX166" s="44"/>
      <c r="CY166" s="44"/>
      <c r="CZ166" s="44"/>
      <c r="DA166" s="44"/>
      <c r="DB166" s="44"/>
      <c r="DC166" s="44"/>
      <c r="DD166" s="44"/>
      <c r="EG166" s="193"/>
      <c r="EI166" s="139"/>
      <c r="EJ166" s="139"/>
      <c r="EK166" s="139"/>
      <c r="EL166" s="139"/>
    </row>
    <row r="167" spans="1:142" s="113" customFormat="1" ht="17.25" customHeight="1" x14ac:dyDescent="0.25">
      <c r="A167" s="228"/>
      <c r="B167" s="229"/>
      <c r="C167" s="229"/>
      <c r="D167" s="229"/>
      <c r="E167" s="229"/>
      <c r="F167" s="229"/>
      <c r="G167" s="230"/>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17"/>
      <c r="AE167" s="218"/>
      <c r="AF167" s="54"/>
      <c r="AG167" s="448"/>
      <c r="AH167" s="231"/>
      <c r="AI167" s="44"/>
      <c r="AJ167" s="218"/>
      <c r="AK167" s="54"/>
      <c r="AL167" s="220"/>
      <c r="AM167" s="11"/>
      <c r="AN167" s="11"/>
      <c r="AO167" s="11"/>
      <c r="AP167" s="108"/>
      <c r="AQ167" s="221"/>
      <c r="AR167" s="221"/>
      <c r="AS167" s="222"/>
      <c r="AT167" s="222"/>
      <c r="AU167" s="222"/>
      <c r="AV167" s="223"/>
      <c r="AW167" s="54"/>
      <c r="AX167" s="54"/>
      <c r="AY167" s="221"/>
      <c r="BB167" s="460"/>
      <c r="BC167" s="448"/>
      <c r="BD167" s="448"/>
      <c r="BE167" s="232"/>
      <c r="BF167" s="232"/>
      <c r="BG167" s="225"/>
      <c r="BH167" s="225"/>
      <c r="BI167" s="225"/>
      <c r="BJ167" s="225"/>
      <c r="BK167" s="233"/>
      <c r="BL167" s="233"/>
      <c r="BM167" s="234"/>
      <c r="BN167" s="233"/>
      <c r="BO167" s="233"/>
      <c r="BP167" s="234"/>
      <c r="BQ167" s="234"/>
      <c r="BR167" s="234"/>
      <c r="BS167" s="234"/>
      <c r="BT167" s="234"/>
      <c r="BU167" s="234"/>
      <c r="BV167" s="234"/>
      <c r="BW167" s="235"/>
      <c r="BX167" s="236"/>
      <c r="BY167" s="234"/>
      <c r="BZ167" s="233"/>
      <c r="CA167" s="233"/>
      <c r="CB167" s="234"/>
      <c r="CC167" s="234"/>
      <c r="CD167" s="234"/>
      <c r="CE167" s="234"/>
      <c r="CF167" s="234"/>
      <c r="CG167" s="234"/>
      <c r="CH167" s="234"/>
      <c r="CI167" s="234"/>
      <c r="CJ167" s="234"/>
      <c r="CK167" s="234"/>
      <c r="CL167" s="44"/>
      <c r="CM167" s="234"/>
      <c r="CN167" s="234"/>
      <c r="CO167" s="52"/>
      <c r="CP167" s="237"/>
      <c r="CQ167" s="237"/>
      <c r="CR167" s="44"/>
      <c r="CS167" s="238"/>
      <c r="CT167" s="44"/>
      <c r="CU167" s="237"/>
      <c r="CV167" s="237"/>
      <c r="CW167" s="44"/>
      <c r="CX167" s="44"/>
      <c r="CY167" s="44"/>
      <c r="CZ167" s="44"/>
      <c r="DA167" s="237"/>
      <c r="DB167" s="44"/>
      <c r="DC167" s="44"/>
      <c r="DD167" s="44"/>
      <c r="EG167" s="193"/>
      <c r="EI167" s="139"/>
      <c r="EJ167" s="139"/>
      <c r="EK167" s="139"/>
      <c r="EL167" s="139"/>
    </row>
    <row r="168" spans="1:142" s="249" customFormat="1" ht="48.75" customHeight="1" x14ac:dyDescent="0.25">
      <c r="A168" s="449" t="s">
        <v>285</v>
      </c>
      <c r="B168" s="450"/>
      <c r="C168" s="450"/>
      <c r="D168" s="450"/>
      <c r="E168" s="451"/>
      <c r="F168" s="161"/>
      <c r="G168" s="161"/>
      <c r="H168" s="239"/>
      <c r="I168" s="452"/>
      <c r="J168" s="452"/>
      <c r="K168" s="452"/>
      <c r="L168" s="452"/>
      <c r="M168" s="452"/>
      <c r="N168" s="452"/>
      <c r="O168" s="452"/>
      <c r="P168" s="452"/>
      <c r="Q168" s="452"/>
      <c r="R168" s="452"/>
      <c r="S168" s="452"/>
      <c r="T168" s="452"/>
      <c r="U168" s="452"/>
      <c r="V168" s="452"/>
      <c r="W168" s="452"/>
      <c r="X168" s="452"/>
      <c r="Y168" s="452"/>
      <c r="Z168" s="452"/>
      <c r="AA168" s="452"/>
      <c r="AB168" s="452"/>
      <c r="AC168" s="452"/>
      <c r="AD168" s="240"/>
      <c r="AE168" s="240"/>
      <c r="AF168" s="241"/>
      <c r="AG168" s="453"/>
      <c r="AH168" s="453"/>
      <c r="AI168" s="453"/>
      <c r="AJ168" s="453"/>
      <c r="AK168" s="161"/>
      <c r="AL168" s="242"/>
      <c r="AM168" s="243"/>
      <c r="AN168" s="243"/>
      <c r="AO168" s="243"/>
      <c r="AP168" s="244"/>
      <c r="AQ168" s="245"/>
      <c r="AR168" s="245"/>
      <c r="AS168" s="246"/>
      <c r="AT168" s="246"/>
      <c r="AU168" s="246"/>
      <c r="AV168" s="247"/>
      <c r="AW168" s="248"/>
      <c r="AX168" s="248"/>
      <c r="AY168" s="245"/>
      <c r="BB168" s="460"/>
      <c r="BC168" s="448"/>
      <c r="BD168" s="448"/>
      <c r="BE168" s="250"/>
      <c r="BF168" s="250"/>
      <c r="BK168" s="243"/>
      <c r="BL168" s="243"/>
      <c r="BM168" s="243"/>
      <c r="BN168" s="243"/>
      <c r="BO168" s="243"/>
      <c r="BP168" s="243"/>
      <c r="BQ168" s="243"/>
      <c r="BR168" s="243"/>
      <c r="BS168" s="243"/>
      <c r="BT168" s="243"/>
      <c r="BU168" s="243"/>
      <c r="BV168" s="243"/>
      <c r="BW168" s="243"/>
      <c r="BX168" s="243"/>
      <c r="BY168" s="243"/>
      <c r="BZ168" s="243"/>
      <c r="CA168" s="243"/>
      <c r="CB168" s="243"/>
      <c r="CC168" s="243"/>
      <c r="CD168" s="243"/>
      <c r="CE168" s="243"/>
      <c r="CF168" s="243"/>
      <c r="CG168" s="243"/>
      <c r="CH168" s="243"/>
      <c r="CI168" s="243"/>
      <c r="CJ168" s="243"/>
      <c r="CK168" s="243"/>
      <c r="CL168" s="243"/>
      <c r="CM168" s="243"/>
      <c r="CR168" s="243"/>
      <c r="CT168" s="243"/>
      <c r="EG168" s="243"/>
    </row>
    <row r="169" spans="1:142" s="249" customFormat="1" ht="89.25" customHeight="1" x14ac:dyDescent="0.25">
      <c r="A169" s="251"/>
      <c r="B169" s="252" t="s">
        <v>286</v>
      </c>
      <c r="C169" s="252" t="s">
        <v>287</v>
      </c>
      <c r="D169" s="253" t="s">
        <v>288</v>
      </c>
      <c r="E169" s="253" t="s">
        <v>289</v>
      </c>
      <c r="F169" s="254"/>
      <c r="G169" s="255"/>
      <c r="H169" s="256"/>
      <c r="I169" s="257"/>
      <c r="J169" s="462"/>
      <c r="K169" s="462"/>
      <c r="L169" s="258"/>
      <c r="M169" s="258"/>
      <c r="N169" s="258"/>
      <c r="O169" s="258"/>
      <c r="P169" s="258"/>
      <c r="Q169" s="258"/>
      <c r="R169" s="258"/>
      <c r="S169" s="258"/>
      <c r="T169" s="258"/>
      <c r="U169" s="258"/>
      <c r="V169" s="258"/>
      <c r="W169" s="258"/>
      <c r="X169" s="258"/>
      <c r="Y169" s="258"/>
      <c r="Z169" s="258"/>
      <c r="AA169" s="258"/>
      <c r="AB169" s="462"/>
      <c r="AC169" s="462"/>
      <c r="AD169" s="259"/>
      <c r="AE169" s="260"/>
      <c r="AF169" s="261"/>
      <c r="AG169" s="257"/>
      <c r="AH169" s="462"/>
      <c r="AI169" s="462"/>
      <c r="AJ169" s="462"/>
      <c r="AK169" s="161"/>
      <c r="AL169" s="242"/>
      <c r="AM169" s="243"/>
      <c r="AN169" s="243"/>
      <c r="AO169" s="243"/>
      <c r="AP169" s="244"/>
      <c r="AQ169" s="245"/>
      <c r="AR169" s="245"/>
      <c r="AS169" s="246"/>
      <c r="AT169" s="246"/>
      <c r="AU169" s="246"/>
      <c r="AV169" s="247"/>
      <c r="AW169" s="248"/>
      <c r="AX169" s="248"/>
      <c r="AY169" s="245"/>
      <c r="BB169" s="459"/>
      <c r="BC169" s="262"/>
      <c r="BD169" s="263"/>
      <c r="BE169" s="263"/>
      <c r="BF169" s="264"/>
      <c r="BK169" s="243"/>
      <c r="BL169" s="243"/>
      <c r="BM169" s="243"/>
      <c r="BN169" s="243"/>
      <c r="BO169" s="243"/>
      <c r="BP169" s="243"/>
      <c r="BQ169" s="243"/>
      <c r="BR169" s="243"/>
      <c r="BS169" s="243"/>
      <c r="BT169" s="243"/>
      <c r="BU169" s="243"/>
      <c r="BV169" s="243"/>
      <c r="BW169" s="243"/>
      <c r="BX169" s="243"/>
      <c r="BY169" s="243"/>
      <c r="BZ169" s="243"/>
      <c r="CA169" s="243"/>
      <c r="CB169" s="243"/>
      <c r="CC169" s="243"/>
      <c r="CD169" s="243"/>
      <c r="CE169" s="243"/>
      <c r="CF169" s="243"/>
      <c r="CG169" s="243"/>
      <c r="CH169" s="243"/>
      <c r="CI169" s="243"/>
      <c r="CJ169" s="243"/>
      <c r="CK169" s="243"/>
      <c r="CL169" s="243"/>
      <c r="CM169" s="243"/>
      <c r="CR169" s="243"/>
      <c r="CT169" s="243"/>
      <c r="EG169" s="243"/>
    </row>
    <row r="170" spans="1:142" s="249" customFormat="1" ht="26.25" customHeight="1" x14ac:dyDescent="0.25">
      <c r="A170" s="461" t="s">
        <v>290</v>
      </c>
      <c r="B170" s="265" t="s">
        <v>291</v>
      </c>
      <c r="C170" s="266">
        <f>'[1]FEUILLES CALCULS'!FD162</f>
        <v>7892940.9489741782</v>
      </c>
      <c r="D170" s="266">
        <f t="shared" ref="D170:D175" si="20">C170/(0.25*365.25)</f>
        <v>86438.778359744596</v>
      </c>
      <c r="E170" s="267">
        <f t="shared" ref="E170:E175" si="21">D170/$D$178</f>
        <v>0.3140131580638662</v>
      </c>
      <c r="F170" s="243"/>
      <c r="G170" s="268"/>
      <c r="H170" s="268"/>
      <c r="I170" s="269"/>
      <c r="J170" s="462"/>
      <c r="K170" s="462"/>
      <c r="L170" s="258"/>
      <c r="M170" s="258"/>
      <c r="N170" s="258"/>
      <c r="O170" s="258"/>
      <c r="P170" s="258"/>
      <c r="Q170" s="258"/>
      <c r="R170" s="258"/>
      <c r="S170" s="258"/>
      <c r="T170" s="258"/>
      <c r="U170" s="258"/>
      <c r="V170" s="258"/>
      <c r="W170" s="258"/>
      <c r="X170" s="258"/>
      <c r="Y170" s="258"/>
      <c r="Z170" s="258"/>
      <c r="AA170" s="258"/>
      <c r="AB170" s="270"/>
      <c r="AC170" s="258"/>
      <c r="AD170" s="271"/>
      <c r="AE170" s="260"/>
      <c r="AF170" s="261"/>
      <c r="AG170" s="269"/>
      <c r="AH170" s="462"/>
      <c r="AI170" s="272"/>
      <c r="AJ170" s="258"/>
      <c r="AK170" s="161"/>
      <c r="AL170" s="242"/>
      <c r="AM170" s="243"/>
      <c r="AN170" s="243"/>
      <c r="AO170" s="243"/>
      <c r="AP170" s="244"/>
      <c r="AQ170" s="245"/>
      <c r="AR170" s="245"/>
      <c r="AS170" s="246"/>
      <c r="AT170" s="246"/>
      <c r="AU170" s="246"/>
      <c r="AV170" s="247"/>
      <c r="AW170" s="248"/>
      <c r="AX170" s="248"/>
      <c r="AY170" s="248"/>
      <c r="BB170" s="459"/>
      <c r="BC170" s="262"/>
      <c r="BD170" s="263"/>
      <c r="BE170" s="263"/>
      <c r="BF170" s="264"/>
      <c r="BK170" s="243"/>
      <c r="BL170" s="243"/>
      <c r="BM170" s="243"/>
      <c r="BN170" s="243"/>
      <c r="BO170" s="243"/>
      <c r="BP170" s="243"/>
      <c r="BQ170" s="243"/>
      <c r="BR170" s="243"/>
      <c r="BS170" s="243"/>
      <c r="BT170" s="243"/>
      <c r="BU170" s="243"/>
      <c r="BV170" s="243"/>
      <c r="BW170" s="243"/>
      <c r="BX170" s="243"/>
      <c r="BY170" s="243"/>
      <c r="BZ170" s="243"/>
      <c r="CA170" s="243"/>
      <c r="CB170" s="243"/>
      <c r="CC170" s="243"/>
      <c r="CD170" s="243"/>
      <c r="CE170" s="243"/>
      <c r="CF170" s="243"/>
      <c r="CG170" s="243"/>
      <c r="CH170" s="243"/>
      <c r="CI170" s="243"/>
      <c r="CJ170" s="243"/>
      <c r="CK170" s="243"/>
      <c r="CL170" s="243"/>
      <c r="CM170" s="243"/>
      <c r="CR170" s="243"/>
      <c r="CT170" s="243"/>
      <c r="EG170" s="243"/>
    </row>
    <row r="171" spans="1:142" s="249" customFormat="1" ht="26.25" customHeight="1" x14ac:dyDescent="0.25">
      <c r="A171" s="461"/>
      <c r="B171" s="265" t="s">
        <v>292</v>
      </c>
      <c r="C171" s="266">
        <f>'[1]FEUILLES CALCULS'!FV162</f>
        <v>8262562.1587758232</v>
      </c>
      <c r="D171" s="266">
        <f t="shared" si="20"/>
        <v>90486.649240529208</v>
      </c>
      <c r="E171" s="267">
        <f t="shared" si="21"/>
        <v>0.32871818678858838</v>
      </c>
      <c r="F171" s="243"/>
      <c r="G171" s="268"/>
      <c r="H171" s="268"/>
      <c r="I171" s="462"/>
      <c r="J171" s="273"/>
      <c r="K171" s="274"/>
      <c r="L171" s="274"/>
      <c r="M171" s="274"/>
      <c r="N171" s="274"/>
      <c r="O171" s="274"/>
      <c r="P171" s="274"/>
      <c r="Q171" s="274"/>
      <c r="R171" s="274"/>
      <c r="S171" s="274"/>
      <c r="T171" s="274"/>
      <c r="U171" s="274"/>
      <c r="V171" s="274"/>
      <c r="W171" s="274"/>
      <c r="X171" s="274"/>
      <c r="Y171" s="274"/>
      <c r="Z171" s="274"/>
      <c r="AA171" s="274"/>
      <c r="AB171" s="274"/>
      <c r="AC171" s="275"/>
      <c r="AD171" s="276"/>
      <c r="AE171" s="277"/>
      <c r="AF171" s="277"/>
      <c r="AG171" s="462"/>
      <c r="AH171" s="273"/>
      <c r="AI171" s="274"/>
      <c r="AJ171" s="275"/>
      <c r="AK171" s="161"/>
      <c r="AL171" s="242"/>
      <c r="AM171" s="243"/>
      <c r="AN171" s="243"/>
      <c r="AO171" s="243"/>
      <c r="AP171" s="244"/>
      <c r="AQ171" s="245"/>
      <c r="AR171" s="245"/>
      <c r="AS171" s="246"/>
      <c r="AT171" s="246"/>
      <c r="AU171" s="246"/>
      <c r="AV171" s="247"/>
      <c r="AW171" s="248"/>
      <c r="AX171" s="248"/>
      <c r="AY171" s="248"/>
      <c r="BB171" s="459"/>
      <c r="BC171" s="262"/>
      <c r="BD171" s="263"/>
      <c r="BE171" s="263"/>
      <c r="BF171" s="264"/>
      <c r="BK171" s="243"/>
      <c r="BL171" s="243"/>
      <c r="BM171" s="243"/>
      <c r="BN171" s="243"/>
      <c r="BO171" s="243"/>
      <c r="BP171" s="243"/>
      <c r="BQ171" s="243"/>
      <c r="BR171" s="243"/>
      <c r="BS171" s="243"/>
      <c r="BT171" s="243"/>
      <c r="BU171" s="243"/>
      <c r="BV171" s="243"/>
      <c r="BW171" s="243"/>
      <c r="BX171" s="243"/>
      <c r="BY171" s="243"/>
      <c r="BZ171" s="243"/>
      <c r="CA171" s="243"/>
      <c r="CB171" s="243"/>
      <c r="CC171" s="243"/>
      <c r="CD171" s="243"/>
      <c r="CE171" s="243"/>
      <c r="CF171" s="243"/>
      <c r="CG171" s="243"/>
      <c r="CH171" s="243"/>
      <c r="CI171" s="243"/>
      <c r="CJ171" s="243"/>
      <c r="CK171" s="243"/>
      <c r="CL171" s="243"/>
      <c r="CM171" s="243"/>
      <c r="CR171" s="243"/>
      <c r="CT171" s="243"/>
      <c r="DI171" s="161"/>
      <c r="DJ171" s="161"/>
      <c r="DK171" s="161"/>
      <c r="DL171" s="161"/>
      <c r="DM171" s="161"/>
      <c r="DN171" s="278"/>
      <c r="DO171" s="239"/>
      <c r="DP171" s="279"/>
      <c r="DQ171" s="279"/>
      <c r="DR171" s="279"/>
      <c r="DT171" s="248"/>
      <c r="DU171" s="248"/>
      <c r="DV171" s="248"/>
      <c r="EG171" s="243"/>
    </row>
    <row r="172" spans="1:142" s="249" customFormat="1" ht="26.25" customHeight="1" x14ac:dyDescent="0.25">
      <c r="A172" s="461"/>
      <c r="B172" s="280" t="s">
        <v>111</v>
      </c>
      <c r="C172" s="281">
        <f>SUM(C170:C171)</f>
        <v>16155503.107750002</v>
      </c>
      <c r="D172" s="281">
        <f t="shared" si="20"/>
        <v>176925.4276002738</v>
      </c>
      <c r="E172" s="282">
        <f t="shared" si="21"/>
        <v>0.64273134485245464</v>
      </c>
      <c r="F172" s="243"/>
      <c r="G172" s="268"/>
      <c r="H172" s="268"/>
      <c r="I172" s="462"/>
      <c r="J172" s="273"/>
      <c r="K172" s="274"/>
      <c r="L172" s="274"/>
      <c r="M172" s="274"/>
      <c r="N172" s="274"/>
      <c r="O172" s="274"/>
      <c r="P172" s="274"/>
      <c r="Q172" s="274"/>
      <c r="R172" s="274"/>
      <c r="S172" s="274"/>
      <c r="T172" s="274"/>
      <c r="U172" s="274"/>
      <c r="V172" s="274"/>
      <c r="W172" s="274"/>
      <c r="X172" s="274"/>
      <c r="Y172" s="274"/>
      <c r="Z172" s="274"/>
      <c r="AA172" s="274"/>
      <c r="AB172" s="274"/>
      <c r="AC172" s="275"/>
      <c r="AD172" s="276"/>
      <c r="AE172" s="277"/>
      <c r="AF172" s="277"/>
      <c r="AG172" s="462"/>
      <c r="AH172" s="273"/>
      <c r="AI172" s="274"/>
      <c r="AJ172" s="275"/>
      <c r="AK172" s="161"/>
      <c r="AL172" s="242"/>
      <c r="AM172" s="243"/>
      <c r="AN172" s="243"/>
      <c r="AO172" s="243"/>
      <c r="AP172" s="244"/>
      <c r="AQ172" s="245"/>
      <c r="AR172" s="245"/>
      <c r="AS172" s="246"/>
      <c r="AT172" s="246"/>
      <c r="AU172" s="246"/>
      <c r="AV172" s="247"/>
      <c r="AW172" s="248"/>
      <c r="AX172" s="248"/>
      <c r="AY172" s="245"/>
      <c r="BB172" s="459"/>
      <c r="BC172" s="262"/>
      <c r="BD172" s="263"/>
      <c r="BE172" s="263"/>
      <c r="BF172" s="264"/>
      <c r="BK172" s="243"/>
      <c r="BL172" s="243"/>
      <c r="BM172" s="243"/>
      <c r="BN172" s="243"/>
      <c r="BO172" s="243"/>
      <c r="BP172" s="243"/>
      <c r="BQ172" s="243"/>
      <c r="BR172" s="243"/>
      <c r="BS172" s="243"/>
      <c r="BT172" s="243"/>
      <c r="BU172" s="243"/>
      <c r="BV172" s="243"/>
      <c r="BW172" s="243"/>
      <c r="BX172" s="243"/>
      <c r="BY172" s="243"/>
      <c r="BZ172" s="243"/>
      <c r="CA172" s="243"/>
      <c r="CB172" s="243"/>
      <c r="CC172" s="243"/>
      <c r="CD172" s="243"/>
      <c r="CE172" s="243"/>
      <c r="CF172" s="243"/>
      <c r="CG172" s="243"/>
      <c r="CH172" s="243"/>
      <c r="CI172" s="243"/>
      <c r="CJ172" s="243"/>
      <c r="CK172" s="243"/>
      <c r="CL172" s="243"/>
      <c r="CM172" s="243"/>
      <c r="CR172" s="243"/>
      <c r="CT172" s="243"/>
      <c r="DI172" s="242"/>
      <c r="DJ172" s="243"/>
      <c r="DK172" s="243"/>
      <c r="DL172" s="243"/>
      <c r="DM172" s="244"/>
      <c r="DN172" s="245"/>
      <c r="DO172" s="245"/>
      <c r="DP172" s="246"/>
      <c r="DQ172" s="246"/>
      <c r="DR172" s="246"/>
      <c r="DS172" s="247"/>
      <c r="DT172" s="248"/>
      <c r="DU172" s="248"/>
      <c r="DV172" s="245"/>
      <c r="EG172" s="243"/>
    </row>
    <row r="173" spans="1:142" s="249" customFormat="1" ht="26.25" customHeight="1" x14ac:dyDescent="0.25">
      <c r="A173" s="461" t="s">
        <v>293</v>
      </c>
      <c r="B173" s="265" t="s">
        <v>291</v>
      </c>
      <c r="C173" s="266">
        <f>'[1]FEUILLES CALCULS'!FJ162</f>
        <v>0</v>
      </c>
      <c r="D173" s="266">
        <f t="shared" si="20"/>
        <v>0</v>
      </c>
      <c r="E173" s="267">
        <f t="shared" si="21"/>
        <v>0</v>
      </c>
      <c r="F173" s="243"/>
      <c r="G173" s="268"/>
      <c r="H173" s="268"/>
      <c r="I173" s="462"/>
      <c r="J173" s="273"/>
      <c r="K173" s="274"/>
      <c r="L173" s="274"/>
      <c r="M173" s="274"/>
      <c r="N173" s="274"/>
      <c r="O173" s="274"/>
      <c r="P173" s="274"/>
      <c r="Q173" s="274"/>
      <c r="R173" s="274"/>
      <c r="S173" s="274"/>
      <c r="T173" s="274"/>
      <c r="U173" s="274"/>
      <c r="V173" s="274"/>
      <c r="W173" s="274"/>
      <c r="X173" s="274"/>
      <c r="Y173" s="274"/>
      <c r="Z173" s="274"/>
      <c r="AA173" s="274"/>
      <c r="AB173" s="274"/>
      <c r="AC173" s="283"/>
      <c r="AD173" s="276"/>
      <c r="AE173" s="277"/>
      <c r="AF173" s="277"/>
      <c r="AG173" s="462"/>
      <c r="AH173" s="273"/>
      <c r="AI173" s="274"/>
      <c r="AJ173" s="283"/>
      <c r="AK173" s="161"/>
      <c r="AL173" s="242"/>
      <c r="AM173" s="243"/>
      <c r="AN173" s="243"/>
      <c r="AO173" s="243"/>
      <c r="AP173" s="244"/>
      <c r="AQ173" s="245"/>
      <c r="AR173" s="245"/>
      <c r="AS173" s="246"/>
      <c r="AT173" s="246"/>
      <c r="AU173" s="246"/>
      <c r="AV173" s="247"/>
      <c r="AW173" s="248"/>
      <c r="AX173" s="248"/>
      <c r="AY173" s="245"/>
      <c r="BB173" s="459"/>
      <c r="BC173" s="262"/>
      <c r="BD173" s="263"/>
      <c r="BE173" s="263"/>
      <c r="BF173" s="264"/>
      <c r="BK173" s="243"/>
      <c r="BL173" s="243"/>
      <c r="BM173" s="243"/>
      <c r="BN173" s="243"/>
      <c r="BO173" s="243"/>
      <c r="BP173" s="243"/>
      <c r="BQ173" s="243"/>
      <c r="BR173" s="243"/>
      <c r="BS173" s="243"/>
      <c r="BT173" s="243"/>
      <c r="BU173" s="243"/>
      <c r="BV173" s="243"/>
      <c r="BW173" s="243"/>
      <c r="BX173" s="243"/>
      <c r="BY173" s="243"/>
      <c r="BZ173" s="243"/>
      <c r="CA173" s="243"/>
      <c r="CB173" s="243"/>
      <c r="CC173" s="243"/>
      <c r="CD173" s="243"/>
      <c r="CE173" s="243"/>
      <c r="CF173" s="243"/>
      <c r="CG173" s="243"/>
      <c r="CH173" s="243"/>
      <c r="CI173" s="243"/>
      <c r="CJ173" s="243"/>
      <c r="CK173" s="243"/>
      <c r="CL173" s="243"/>
      <c r="CM173" s="243"/>
      <c r="CR173" s="243"/>
      <c r="CT173" s="243"/>
      <c r="DI173" s="242"/>
      <c r="DJ173" s="243"/>
      <c r="DK173" s="243"/>
      <c r="DL173" s="243"/>
      <c r="DM173" s="244"/>
      <c r="DN173" s="245"/>
      <c r="DO173" s="245"/>
      <c r="DP173" s="246"/>
      <c r="DQ173" s="246"/>
      <c r="DR173" s="246"/>
      <c r="DS173" s="247"/>
      <c r="DT173" s="248"/>
      <c r="DU173" s="248"/>
      <c r="DV173" s="245"/>
      <c r="EG173" s="243"/>
    </row>
    <row r="174" spans="1:142" s="249" customFormat="1" ht="26.25" customHeight="1" x14ac:dyDescent="0.25">
      <c r="A174" s="461"/>
      <c r="B174" s="265" t="s">
        <v>292</v>
      </c>
      <c r="C174" s="266">
        <f>'[1]FEUILLES CALCULS'!GB162</f>
        <v>8980198.2037500013</v>
      </c>
      <c r="D174" s="266">
        <f t="shared" si="20"/>
        <v>98345.770882956887</v>
      </c>
      <c r="E174" s="267">
        <f t="shared" si="21"/>
        <v>0.35726865514754552</v>
      </c>
      <c r="F174" s="284"/>
      <c r="G174" s="268"/>
      <c r="H174" s="268"/>
      <c r="I174" s="462"/>
      <c r="J174" s="273"/>
      <c r="K174" s="274"/>
      <c r="L174" s="274"/>
      <c r="M174" s="274"/>
      <c r="N174" s="274"/>
      <c r="O174" s="274"/>
      <c r="P174" s="274"/>
      <c r="Q174" s="274"/>
      <c r="R174" s="274"/>
      <c r="S174" s="274"/>
      <c r="T174" s="274"/>
      <c r="U174" s="274"/>
      <c r="V174" s="274"/>
      <c r="W174" s="274"/>
      <c r="X174" s="274"/>
      <c r="Y174" s="274"/>
      <c r="Z174" s="274"/>
      <c r="AA174" s="274"/>
      <c r="AB174" s="274"/>
      <c r="AC174" s="275"/>
      <c r="AD174" s="276"/>
      <c r="AE174" s="277"/>
      <c r="AF174" s="277"/>
      <c r="AG174" s="462"/>
      <c r="AH174" s="273"/>
      <c r="AI174" s="274"/>
      <c r="AJ174" s="275"/>
      <c r="AK174" s="161"/>
      <c r="AL174" s="161"/>
      <c r="AM174" s="172"/>
      <c r="AN174" s="172"/>
      <c r="AO174" s="172"/>
      <c r="AP174" s="285"/>
      <c r="AQ174" s="286"/>
      <c r="AR174" s="286"/>
      <c r="AS174" s="287"/>
      <c r="AT174" s="287"/>
      <c r="AU174" s="287"/>
      <c r="AV174" s="247"/>
      <c r="AW174" s="248"/>
      <c r="AX174" s="248"/>
      <c r="AY174" s="245"/>
      <c r="BB174" s="459"/>
      <c r="BC174" s="262"/>
      <c r="BD174" s="263"/>
      <c r="BE174" s="263"/>
      <c r="BF174" s="264"/>
      <c r="BK174" s="243"/>
      <c r="BL174" s="243"/>
      <c r="BM174" s="243"/>
      <c r="BN174" s="243"/>
      <c r="BO174" s="243"/>
      <c r="BP174" s="243"/>
      <c r="BQ174" s="243"/>
      <c r="BR174" s="243"/>
      <c r="BS174" s="243"/>
      <c r="BT174" s="243"/>
      <c r="BU174" s="243"/>
      <c r="BV174" s="243"/>
      <c r="BW174" s="243"/>
      <c r="BX174" s="243"/>
      <c r="BY174" s="243"/>
      <c r="BZ174" s="243"/>
      <c r="CA174" s="243"/>
      <c r="CB174" s="243"/>
      <c r="CC174" s="243"/>
      <c r="CD174" s="243"/>
      <c r="CE174" s="243"/>
      <c r="CF174" s="243"/>
      <c r="CG174" s="243"/>
      <c r="CH174" s="243"/>
      <c r="CI174" s="243"/>
      <c r="CJ174" s="243"/>
      <c r="CK174" s="243"/>
      <c r="CL174" s="243"/>
      <c r="CM174" s="243"/>
      <c r="CR174" s="243"/>
      <c r="CT174" s="243"/>
      <c r="DI174" s="242"/>
      <c r="DJ174" s="243"/>
      <c r="DK174" s="243"/>
      <c r="DL174" s="243"/>
      <c r="DM174" s="244"/>
      <c r="DN174" s="245"/>
      <c r="DO174" s="245"/>
      <c r="DP174" s="246"/>
      <c r="DQ174" s="246"/>
      <c r="DR174" s="246"/>
      <c r="DS174" s="247"/>
      <c r="DT174" s="248"/>
      <c r="DU174" s="248"/>
      <c r="DV174" s="245"/>
      <c r="EG174" s="243"/>
    </row>
    <row r="175" spans="1:142" s="249" customFormat="1" ht="26.25" customHeight="1" x14ac:dyDescent="0.25">
      <c r="A175" s="461"/>
      <c r="B175" s="280" t="s">
        <v>111</v>
      </c>
      <c r="C175" s="281">
        <f>SUM(C173:C174)</f>
        <v>8980198.2037500013</v>
      </c>
      <c r="D175" s="281">
        <f t="shared" si="20"/>
        <v>98345.770882956887</v>
      </c>
      <c r="E175" s="282">
        <f t="shared" si="21"/>
        <v>0.35726865514754552</v>
      </c>
      <c r="F175" s="243"/>
      <c r="G175" s="268"/>
      <c r="H175" s="268"/>
      <c r="I175" s="462"/>
      <c r="J175" s="273"/>
      <c r="K175" s="274"/>
      <c r="L175" s="274"/>
      <c r="M175" s="274"/>
      <c r="N175" s="274"/>
      <c r="O175" s="274"/>
      <c r="P175" s="274"/>
      <c r="Q175" s="274"/>
      <c r="R175" s="274"/>
      <c r="S175" s="274"/>
      <c r="T175" s="274"/>
      <c r="U175" s="274"/>
      <c r="V175" s="274"/>
      <c r="W175" s="274"/>
      <c r="X175" s="274"/>
      <c r="Y175" s="274"/>
      <c r="Z175" s="274"/>
      <c r="AA175" s="274"/>
      <c r="AB175" s="274"/>
      <c r="AC175" s="275"/>
      <c r="AD175" s="288"/>
      <c r="AE175" s="277"/>
      <c r="AF175" s="277"/>
      <c r="AG175" s="462"/>
      <c r="AH175" s="273"/>
      <c r="AI175" s="274"/>
      <c r="AJ175" s="275"/>
      <c r="AK175" s="161"/>
      <c r="AL175" s="248"/>
      <c r="AM175" s="248"/>
      <c r="AN175" s="248"/>
      <c r="AO175" s="248"/>
      <c r="AP175" s="248"/>
      <c r="AQ175" s="248"/>
      <c r="AR175" s="248"/>
      <c r="AS175" s="248"/>
      <c r="AT175" s="248"/>
      <c r="AU175" s="248"/>
      <c r="AV175" s="248"/>
      <c r="AW175" s="248"/>
      <c r="AX175" s="248"/>
      <c r="AY175" s="245"/>
      <c r="BB175" s="459"/>
      <c r="BC175" s="262"/>
      <c r="BD175" s="263"/>
      <c r="BE175" s="263"/>
      <c r="BF175" s="264"/>
      <c r="BK175" s="243"/>
      <c r="BL175" s="243"/>
      <c r="BM175" s="243"/>
      <c r="BN175" s="243"/>
      <c r="BO175" s="243"/>
      <c r="BP175" s="243"/>
      <c r="BQ175" s="243"/>
      <c r="BR175" s="243"/>
      <c r="BS175" s="243"/>
      <c r="BT175" s="243"/>
      <c r="BU175" s="243"/>
      <c r="BV175" s="243"/>
      <c r="BW175" s="243"/>
      <c r="BX175" s="243"/>
      <c r="BY175" s="243"/>
      <c r="BZ175" s="243"/>
      <c r="CA175" s="243"/>
      <c r="CB175" s="243"/>
      <c r="CC175" s="243"/>
      <c r="CD175" s="243"/>
      <c r="CE175" s="243"/>
      <c r="CF175" s="243"/>
      <c r="CG175" s="243"/>
      <c r="CH175" s="243"/>
      <c r="CI175" s="243"/>
      <c r="CJ175" s="243"/>
      <c r="CK175" s="243"/>
      <c r="CL175" s="243"/>
      <c r="CM175" s="243"/>
      <c r="CR175" s="243"/>
      <c r="CT175" s="243"/>
      <c r="DI175" s="242"/>
      <c r="DJ175" s="243"/>
      <c r="DK175" s="243"/>
      <c r="DL175" s="243"/>
      <c r="DM175" s="244"/>
      <c r="DN175" s="245"/>
      <c r="DO175" s="245"/>
      <c r="DP175" s="246"/>
      <c r="DQ175" s="246"/>
      <c r="DR175" s="246"/>
      <c r="DS175" s="247"/>
      <c r="DT175" s="248"/>
      <c r="DU175" s="248"/>
      <c r="DV175" s="245"/>
      <c r="EG175" s="243"/>
    </row>
    <row r="176" spans="1:142" s="172" customFormat="1" ht="26.25" customHeight="1" x14ac:dyDescent="0.25">
      <c r="A176" s="461" t="s">
        <v>111</v>
      </c>
      <c r="B176" s="265" t="s">
        <v>291</v>
      </c>
      <c r="C176" s="266">
        <f>'[1]FEUILLES CALCULS'!FQ162</f>
        <v>63952959.36153271</v>
      </c>
      <c r="D176" s="266">
        <f>D170+D173</f>
        <v>86438.778359744596</v>
      </c>
      <c r="E176" s="267">
        <f>D176/D178</f>
        <v>0.3140131580638662</v>
      </c>
      <c r="F176" s="243"/>
      <c r="G176" s="268"/>
      <c r="H176" s="268"/>
      <c r="I176" s="462"/>
      <c r="J176" s="273"/>
      <c r="K176" s="274"/>
      <c r="L176" s="274"/>
      <c r="M176" s="274"/>
      <c r="N176" s="274"/>
      <c r="O176" s="274"/>
      <c r="P176" s="274"/>
      <c r="Q176" s="274"/>
      <c r="R176" s="274"/>
      <c r="S176" s="274"/>
      <c r="T176" s="274"/>
      <c r="U176" s="274"/>
      <c r="V176" s="274"/>
      <c r="W176" s="274"/>
      <c r="X176" s="274"/>
      <c r="Y176" s="274"/>
      <c r="Z176" s="274"/>
      <c r="AA176" s="274"/>
      <c r="AB176" s="274"/>
      <c r="AC176" s="283"/>
      <c r="AD176" s="276"/>
      <c r="AE176" s="277"/>
      <c r="AF176" s="277"/>
      <c r="AG176" s="462"/>
      <c r="AH176" s="273"/>
      <c r="AI176" s="274"/>
      <c r="AJ176" s="283"/>
      <c r="AL176" s="248"/>
      <c r="AM176" s="248"/>
      <c r="AN176" s="248"/>
      <c r="AO176" s="248"/>
      <c r="AP176" s="248"/>
      <c r="AQ176" s="248"/>
      <c r="AR176" s="248"/>
      <c r="AS176" s="248"/>
      <c r="AT176" s="248"/>
      <c r="AU176" s="248"/>
      <c r="AV176" s="248"/>
      <c r="AW176" s="248"/>
      <c r="AX176" s="248"/>
      <c r="AY176" s="245"/>
      <c r="BB176" s="459"/>
      <c r="BC176" s="262"/>
      <c r="BD176" s="263"/>
      <c r="BE176" s="263"/>
      <c r="BF176" s="264"/>
      <c r="BL176" s="289"/>
      <c r="BM176" s="289"/>
      <c r="BN176" s="289"/>
      <c r="BO176" s="289"/>
      <c r="BP176" s="289"/>
      <c r="BQ176" s="289"/>
      <c r="BR176" s="289"/>
      <c r="BS176" s="289"/>
      <c r="BT176" s="289"/>
      <c r="BU176" s="289"/>
      <c r="BV176" s="289"/>
      <c r="BW176" s="289"/>
      <c r="BX176" s="289"/>
      <c r="BY176" s="289"/>
      <c r="BZ176" s="289"/>
      <c r="CA176" s="289"/>
      <c r="CB176" s="289"/>
      <c r="CC176" s="289"/>
      <c r="CD176" s="289"/>
      <c r="CE176" s="289"/>
      <c r="CF176" s="289"/>
      <c r="CG176" s="289"/>
      <c r="CH176" s="289"/>
      <c r="CI176" s="289"/>
      <c r="CJ176" s="289"/>
      <c r="CK176" s="289"/>
      <c r="CL176" s="289"/>
      <c r="CM176" s="289"/>
      <c r="CO176" s="249"/>
      <c r="CR176" s="289"/>
      <c r="CS176" s="289"/>
      <c r="DI176" s="242"/>
      <c r="DJ176" s="243"/>
      <c r="DK176" s="243"/>
      <c r="DL176" s="243"/>
      <c r="DM176" s="244"/>
      <c r="DN176" s="245"/>
      <c r="DO176" s="245"/>
      <c r="DP176" s="246"/>
      <c r="DQ176" s="246"/>
      <c r="DR176" s="246"/>
      <c r="DS176" s="247"/>
      <c r="DT176" s="248"/>
      <c r="DU176" s="248"/>
      <c r="DV176" s="245"/>
      <c r="EG176" s="289"/>
    </row>
    <row r="177" spans="1:142" s="248" customFormat="1" ht="26.25" customHeight="1" x14ac:dyDescent="0.25">
      <c r="A177" s="461"/>
      <c r="B177" s="265" t="s">
        <v>292</v>
      </c>
      <c r="C177" s="266">
        <f>'[1]FEUILLES CALCULS'!GI162</f>
        <v>45369542.872314014</v>
      </c>
      <c r="D177" s="266">
        <f>D171+D174</f>
        <v>188832.42012348608</v>
      </c>
      <c r="E177" s="267">
        <f>D177/D178</f>
        <v>0.68598684193613391</v>
      </c>
      <c r="F177" s="243"/>
      <c r="G177" s="268"/>
      <c r="H177" s="249"/>
      <c r="I177" s="462"/>
      <c r="J177" s="273"/>
      <c r="K177" s="274"/>
      <c r="L177" s="274"/>
      <c r="M177" s="274"/>
      <c r="N177" s="274"/>
      <c r="O177" s="274"/>
      <c r="P177" s="274"/>
      <c r="Q177" s="274"/>
      <c r="R177" s="274"/>
      <c r="S177" s="274"/>
      <c r="T177" s="274"/>
      <c r="U177" s="274"/>
      <c r="V177" s="274"/>
      <c r="W177" s="274"/>
      <c r="X177" s="274"/>
      <c r="Y177" s="274"/>
      <c r="Z177" s="274"/>
      <c r="AA177" s="274"/>
      <c r="AB177" s="274"/>
      <c r="AC177" s="275"/>
      <c r="AD177" s="276"/>
      <c r="AE177" s="277"/>
      <c r="AF177" s="277"/>
      <c r="AG177" s="462"/>
      <c r="AH177" s="462"/>
      <c r="AI177" s="274"/>
      <c r="AJ177" s="275"/>
      <c r="AK177" s="256"/>
      <c r="AL177" s="262"/>
      <c r="AM177" s="262"/>
      <c r="AN177" s="262"/>
      <c r="AO177" s="262"/>
      <c r="AP177" s="262"/>
      <c r="AQ177" s="290"/>
      <c r="AR177" s="262"/>
      <c r="AS177" s="262"/>
      <c r="AT177" s="262"/>
      <c r="AU177" s="262"/>
      <c r="AV177" s="262"/>
      <c r="AW177" s="256"/>
      <c r="BF177" s="291"/>
      <c r="BG177" s="291"/>
      <c r="BH177" s="291"/>
      <c r="BI177" s="291"/>
      <c r="BJ177" s="291"/>
      <c r="BK177" s="291"/>
      <c r="BL177" s="262"/>
      <c r="BM177" s="262"/>
      <c r="BN177" s="262"/>
      <c r="BO177" s="262"/>
      <c r="BP177" s="262"/>
      <c r="BQ177" s="262"/>
      <c r="BR177" s="262"/>
      <c r="BS177" s="262"/>
      <c r="BT177" s="262"/>
      <c r="BU177" s="262"/>
      <c r="BV177" s="262"/>
      <c r="BW177" s="262"/>
      <c r="BX177" s="262"/>
      <c r="BY177" s="262"/>
      <c r="BZ177" s="262"/>
      <c r="CA177" s="262"/>
      <c r="CB177" s="262"/>
      <c r="CC177" s="262"/>
      <c r="CD177" s="262"/>
      <c r="CE177" s="262"/>
      <c r="CF177" s="262"/>
      <c r="CG177" s="262"/>
      <c r="CH177" s="262"/>
      <c r="CI177" s="262"/>
      <c r="CJ177" s="262"/>
      <c r="CK177" s="262"/>
      <c r="CL177" s="262"/>
      <c r="CM177" s="262"/>
      <c r="CR177" s="262"/>
      <c r="CS177" s="262"/>
      <c r="DI177" s="242"/>
      <c r="DJ177" s="243"/>
      <c r="DK177" s="243"/>
      <c r="DL177" s="243"/>
      <c r="DM177" s="244"/>
      <c r="DN177" s="245"/>
      <c r="DO177" s="245"/>
      <c r="DP177" s="246"/>
      <c r="DQ177" s="246"/>
      <c r="DR177" s="246"/>
      <c r="DS177" s="247"/>
      <c r="EG177" s="262"/>
    </row>
    <row r="178" spans="1:142" s="248" customFormat="1" ht="26.25" customHeight="1" x14ac:dyDescent="0.25">
      <c r="A178" s="461"/>
      <c r="B178" s="280" t="s">
        <v>111</v>
      </c>
      <c r="C178" s="281">
        <f>SUM(C176:C177)</f>
        <v>109322502.23384672</v>
      </c>
      <c r="D178" s="281">
        <f>D177+D176</f>
        <v>275271.19848323066</v>
      </c>
      <c r="E178" s="282">
        <v>1</v>
      </c>
      <c r="F178" s="243"/>
      <c r="G178" s="268"/>
      <c r="H178" s="249"/>
      <c r="I178" s="462"/>
      <c r="J178" s="273"/>
      <c r="K178" s="274"/>
      <c r="L178" s="274"/>
      <c r="M178" s="274"/>
      <c r="N178" s="274"/>
      <c r="O178" s="274"/>
      <c r="P178" s="274"/>
      <c r="Q178" s="274"/>
      <c r="R178" s="274"/>
      <c r="S178" s="274"/>
      <c r="T178" s="274"/>
      <c r="U178" s="274"/>
      <c r="V178" s="274"/>
      <c r="W178" s="274"/>
      <c r="X178" s="274"/>
      <c r="Y178" s="274"/>
      <c r="Z178" s="274"/>
      <c r="AA178" s="274"/>
      <c r="AB178" s="274"/>
      <c r="AC178" s="275"/>
      <c r="AD178" s="276"/>
      <c r="AE178" s="277"/>
      <c r="AF178" s="277"/>
      <c r="AG178" s="272"/>
      <c r="AH178" s="272"/>
      <c r="AI178" s="274"/>
      <c r="AJ178" s="275"/>
      <c r="AK178" s="256"/>
      <c r="AP178" s="256"/>
      <c r="AQ178" s="256"/>
      <c r="AR178" s="256"/>
      <c r="AS178" s="256"/>
      <c r="AT178" s="262"/>
      <c r="AU178" s="262"/>
      <c r="AV178" s="262"/>
      <c r="AW178" s="256"/>
      <c r="BF178" s="291"/>
      <c r="BG178" s="291"/>
      <c r="BH178" s="291"/>
      <c r="BI178" s="291"/>
      <c r="BJ178" s="291"/>
      <c r="BK178" s="291"/>
      <c r="BL178" s="262"/>
      <c r="BM178" s="262"/>
      <c r="BN178" s="262"/>
      <c r="BO178" s="262"/>
      <c r="BP178" s="262"/>
      <c r="BQ178" s="262"/>
      <c r="BR178" s="262"/>
      <c r="BS178" s="262"/>
      <c r="BT178" s="262"/>
      <c r="BU178" s="262"/>
      <c r="BV178" s="262"/>
      <c r="BW178" s="262"/>
      <c r="BX178" s="262"/>
      <c r="BY178" s="262"/>
      <c r="BZ178" s="262"/>
      <c r="CA178" s="262"/>
      <c r="CB178" s="262"/>
      <c r="CC178" s="262"/>
      <c r="CD178" s="262"/>
      <c r="CE178" s="262"/>
      <c r="CF178" s="262"/>
      <c r="CG178" s="262"/>
      <c r="CH178" s="262"/>
      <c r="CI178" s="262"/>
      <c r="CJ178" s="262"/>
      <c r="CK178" s="262"/>
      <c r="CL178" s="262"/>
      <c r="CM178" s="262"/>
      <c r="CR178" s="262"/>
      <c r="CS178" s="262"/>
      <c r="CV178" s="262"/>
      <c r="CW178" s="262"/>
      <c r="CX178" s="262"/>
      <c r="CY178" s="262"/>
      <c r="CZ178" s="262"/>
      <c r="DA178" s="262"/>
      <c r="DB178" s="262"/>
      <c r="DC178" s="262"/>
      <c r="DD178" s="262"/>
      <c r="DI178" s="242"/>
      <c r="DJ178" s="243"/>
      <c r="DK178" s="243"/>
      <c r="DL178" s="243"/>
      <c r="DM178" s="244"/>
      <c r="DN178" s="245"/>
      <c r="DO178" s="245"/>
      <c r="DP178" s="246"/>
      <c r="DQ178" s="246"/>
      <c r="DR178" s="246"/>
      <c r="DS178" s="247"/>
      <c r="EG178" s="262"/>
    </row>
    <row r="179" spans="1:142" s="248" customFormat="1" ht="21.75" customHeight="1" x14ac:dyDescent="0.25">
      <c r="A179" s="292"/>
      <c r="B179" s="292"/>
      <c r="C179" s="292"/>
      <c r="D179" s="292"/>
      <c r="E179" s="292"/>
      <c r="F179" s="289"/>
      <c r="G179" s="293"/>
      <c r="H179" s="172"/>
      <c r="I179" s="462"/>
      <c r="J179" s="273"/>
      <c r="K179" s="274"/>
      <c r="L179" s="274"/>
      <c r="M179" s="274"/>
      <c r="N179" s="274"/>
      <c r="O179" s="274"/>
      <c r="P179" s="274"/>
      <c r="Q179" s="274"/>
      <c r="R179" s="274"/>
      <c r="S179" s="274"/>
      <c r="T179" s="274"/>
      <c r="U179" s="274"/>
      <c r="V179" s="274"/>
      <c r="W179" s="274"/>
      <c r="X179" s="274"/>
      <c r="Y179" s="274"/>
      <c r="Z179" s="274"/>
      <c r="AA179" s="274"/>
      <c r="AB179" s="274"/>
      <c r="AC179" s="275"/>
      <c r="AD179" s="294"/>
      <c r="AE179" s="277"/>
      <c r="AF179" s="277"/>
      <c r="AG179" s="272"/>
      <c r="AH179" s="272"/>
      <c r="AI179" s="274"/>
      <c r="AJ179" s="275"/>
      <c r="AK179" s="256"/>
      <c r="AP179" s="256"/>
      <c r="AQ179" s="256"/>
      <c r="AR179" s="256"/>
      <c r="AS179" s="256"/>
      <c r="AT179" s="295"/>
      <c r="AU179" s="295"/>
      <c r="AV179" s="295"/>
      <c r="AW179" s="256"/>
      <c r="BF179" s="291"/>
      <c r="BG179" s="291"/>
      <c r="BH179" s="291"/>
      <c r="BI179" s="291"/>
      <c r="BJ179" s="291"/>
      <c r="BK179" s="291"/>
      <c r="BL179" s="295"/>
      <c r="BM179" s="295"/>
      <c r="BN179" s="295"/>
      <c r="BO179" s="295"/>
      <c r="BP179" s="295"/>
      <c r="BQ179" s="295"/>
      <c r="BR179" s="295"/>
      <c r="BS179" s="295"/>
      <c r="BT179" s="295"/>
      <c r="BU179" s="295"/>
      <c r="BV179" s="295"/>
      <c r="BW179" s="295"/>
      <c r="BX179" s="295"/>
      <c r="BY179" s="295"/>
      <c r="BZ179" s="295"/>
      <c r="CA179" s="295"/>
      <c r="CB179" s="295"/>
      <c r="CC179" s="295"/>
      <c r="CD179" s="295"/>
      <c r="CE179" s="295"/>
      <c r="CF179" s="295"/>
      <c r="CG179" s="295"/>
      <c r="CH179" s="295"/>
      <c r="CI179" s="295"/>
      <c r="CJ179" s="295"/>
      <c r="CK179" s="295"/>
      <c r="CL179" s="295"/>
      <c r="CM179" s="295"/>
      <c r="CN179" s="296"/>
      <c r="CO179" s="296"/>
      <c r="CP179" s="296"/>
      <c r="CQ179" s="296"/>
      <c r="CR179" s="295"/>
      <c r="CS179" s="295"/>
      <c r="CV179" s="295"/>
      <c r="CW179" s="295"/>
      <c r="CX179" s="295"/>
      <c r="CY179" s="295"/>
      <c r="CZ179" s="295"/>
      <c r="DA179" s="295"/>
      <c r="DB179" s="295"/>
      <c r="DC179" s="295"/>
      <c r="DD179" s="295"/>
      <c r="DI179" s="242"/>
      <c r="DJ179" s="243"/>
      <c r="DK179" s="243"/>
      <c r="DL179" s="243"/>
      <c r="DM179" s="244"/>
      <c r="DN179" s="245"/>
      <c r="DO179" s="245"/>
      <c r="DP179" s="246"/>
      <c r="DQ179" s="246"/>
      <c r="DR179" s="246"/>
      <c r="DS179" s="247"/>
      <c r="DV179" s="245"/>
      <c r="EG179" s="262"/>
      <c r="EI179" s="297"/>
      <c r="EJ179" s="297"/>
      <c r="EK179" s="297"/>
      <c r="EL179" s="297"/>
    </row>
    <row r="180" spans="1:142" s="248" customFormat="1" ht="23.25" customHeight="1" x14ac:dyDescent="0.25">
      <c r="A180" s="298"/>
      <c r="B180" s="298"/>
      <c r="C180" s="298"/>
      <c r="D180" s="298"/>
      <c r="E180" s="298"/>
      <c r="F180" s="298"/>
      <c r="G180" s="298"/>
      <c r="H180" s="298"/>
      <c r="I180" s="299"/>
      <c r="J180" s="299"/>
      <c r="K180" s="299"/>
      <c r="L180" s="299"/>
      <c r="M180" s="299"/>
      <c r="N180" s="299"/>
      <c r="O180" s="299"/>
      <c r="P180" s="299"/>
      <c r="Q180" s="299"/>
      <c r="R180" s="299"/>
      <c r="S180" s="299"/>
      <c r="T180" s="299"/>
      <c r="U180" s="299"/>
      <c r="V180" s="299"/>
      <c r="W180" s="299"/>
      <c r="X180" s="299"/>
      <c r="Y180" s="299"/>
      <c r="Z180" s="299"/>
      <c r="AA180" s="299"/>
      <c r="AB180" s="299"/>
      <c r="AC180" s="299"/>
      <c r="AL180" s="295"/>
      <c r="AM180" s="295"/>
      <c r="AN180" s="295"/>
      <c r="AO180" s="295"/>
      <c r="AP180" s="295"/>
      <c r="AQ180" s="295"/>
      <c r="AR180" s="295"/>
      <c r="AS180" s="295"/>
      <c r="AT180" s="295"/>
      <c r="AU180" s="295"/>
      <c r="AV180" s="295"/>
      <c r="AW180" s="295"/>
      <c r="AX180" s="295"/>
      <c r="AY180" s="295"/>
      <c r="AZ180" s="295"/>
      <c r="BA180" s="295"/>
      <c r="BB180" s="295"/>
      <c r="BC180" s="295"/>
      <c r="BD180" s="295"/>
      <c r="BE180" s="295"/>
      <c r="BF180" s="291"/>
      <c r="BG180" s="291"/>
      <c r="BH180" s="291"/>
      <c r="BI180" s="291"/>
      <c r="BJ180" s="291"/>
      <c r="BK180" s="295"/>
      <c r="BL180" s="295"/>
      <c r="BM180" s="295"/>
      <c r="BN180" s="295"/>
      <c r="BO180" s="295"/>
      <c r="BP180" s="295"/>
      <c r="BQ180" s="295"/>
      <c r="BR180" s="295"/>
      <c r="BS180" s="295"/>
      <c r="BT180" s="295"/>
      <c r="BU180" s="295"/>
      <c r="BV180" s="295"/>
      <c r="BW180" s="295"/>
      <c r="BX180" s="295"/>
      <c r="BY180" s="295"/>
      <c r="BZ180" s="295"/>
      <c r="CA180" s="295"/>
      <c r="CB180" s="295"/>
      <c r="CC180" s="295"/>
      <c r="CD180" s="295"/>
      <c r="CE180" s="295"/>
      <c r="CF180" s="295"/>
      <c r="CG180" s="295"/>
      <c r="CH180" s="295"/>
      <c r="CI180" s="295"/>
      <c r="CJ180" s="295"/>
      <c r="CK180" s="295"/>
      <c r="CL180" s="295"/>
      <c r="CM180" s="295"/>
      <c r="CN180" s="296"/>
      <c r="EG180" s="262"/>
    </row>
    <row r="181" spans="1:142" s="248" customFormat="1" ht="59.25" customHeight="1" x14ac:dyDescent="0.25">
      <c r="A181" s="461" t="s">
        <v>294</v>
      </c>
      <c r="B181" s="461"/>
      <c r="C181" s="461"/>
      <c r="D181" s="461"/>
      <c r="E181" s="250"/>
      <c r="F181" s="298"/>
      <c r="G181" s="298"/>
      <c r="H181" s="298"/>
      <c r="I181" s="298"/>
      <c r="J181" s="298"/>
      <c r="K181" s="298"/>
      <c r="L181" s="298"/>
      <c r="M181" s="298"/>
      <c r="N181" s="298"/>
      <c r="O181" s="298"/>
      <c r="P181" s="298"/>
      <c r="Q181" s="298"/>
      <c r="R181" s="298"/>
      <c r="S181" s="298"/>
      <c r="T181" s="298"/>
      <c r="U181" s="298"/>
      <c r="V181" s="298"/>
      <c r="W181" s="298"/>
      <c r="X181" s="298"/>
      <c r="Y181" s="298"/>
      <c r="Z181" s="298"/>
      <c r="AA181" s="298"/>
      <c r="AB181" s="298"/>
      <c r="AC181" s="298"/>
      <c r="AL181" s="295"/>
      <c r="AM181" s="295"/>
      <c r="AN181" s="295"/>
      <c r="AO181" s="295"/>
      <c r="AP181" s="295"/>
      <c r="AQ181" s="295"/>
      <c r="AR181" s="295"/>
      <c r="AS181" s="295"/>
      <c r="AT181" s="295"/>
      <c r="AU181" s="295"/>
      <c r="AV181" s="295"/>
      <c r="AW181" s="295"/>
      <c r="AX181" s="295"/>
      <c r="AY181" s="295"/>
      <c r="AZ181" s="295"/>
      <c r="BA181" s="295"/>
      <c r="BB181" s="295"/>
      <c r="BC181" s="295"/>
      <c r="BD181" s="295"/>
      <c r="BE181" s="295"/>
      <c r="BF181" s="291"/>
      <c r="BG181" s="291"/>
      <c r="BH181" s="291"/>
      <c r="BI181" s="291"/>
      <c r="BJ181" s="291"/>
      <c r="BK181" s="295"/>
      <c r="BL181" s="295"/>
      <c r="BM181" s="295"/>
      <c r="BN181" s="295"/>
      <c r="BO181" s="295"/>
      <c r="BP181" s="295"/>
      <c r="BQ181" s="295"/>
      <c r="BR181" s="295"/>
      <c r="BS181" s="295"/>
      <c r="BT181" s="295"/>
      <c r="BU181" s="295"/>
      <c r="BV181" s="295"/>
      <c r="BW181" s="295"/>
      <c r="BX181" s="295"/>
      <c r="BY181" s="295"/>
      <c r="BZ181" s="295"/>
      <c r="CA181" s="295"/>
      <c r="CB181" s="295"/>
      <c r="CC181" s="295"/>
      <c r="CD181" s="295"/>
      <c r="CE181" s="295"/>
      <c r="CF181" s="295"/>
      <c r="CG181" s="295"/>
      <c r="CH181" s="295"/>
      <c r="CI181" s="295"/>
      <c r="CJ181" s="295"/>
      <c r="CK181" s="295"/>
      <c r="CL181" s="295"/>
      <c r="CM181" s="295"/>
      <c r="CN181" s="296"/>
      <c r="EG181" s="262"/>
    </row>
    <row r="182" spans="1:142" s="248" customFormat="1" ht="48" customHeight="1" x14ac:dyDescent="0.25">
      <c r="A182" s="251"/>
      <c r="B182" s="252" t="s">
        <v>286</v>
      </c>
      <c r="C182" s="253" t="s">
        <v>295</v>
      </c>
      <c r="D182" s="253" t="s">
        <v>289</v>
      </c>
      <c r="E182" s="262"/>
      <c r="F182" s="262"/>
      <c r="G182" s="262"/>
      <c r="AL182" s="295"/>
      <c r="AM182" s="295"/>
      <c r="AN182" s="295"/>
      <c r="AO182" s="295"/>
      <c r="AP182" s="295"/>
      <c r="AQ182" s="295"/>
      <c r="AR182" s="295"/>
      <c r="AS182" s="295"/>
      <c r="AT182" s="295"/>
      <c r="AU182" s="295"/>
      <c r="AV182" s="295"/>
      <c r="AW182" s="295"/>
      <c r="AX182" s="295"/>
      <c r="AY182" s="295"/>
      <c r="AZ182" s="295"/>
      <c r="BA182" s="295"/>
      <c r="BB182" s="295"/>
      <c r="BC182" s="295"/>
      <c r="BD182" s="295"/>
      <c r="BE182" s="295"/>
      <c r="BF182" s="291"/>
      <c r="BG182" s="291"/>
      <c r="BH182" s="291"/>
      <c r="BI182" s="291"/>
      <c r="BJ182" s="291"/>
      <c r="BK182" s="295"/>
      <c r="BL182" s="295"/>
      <c r="BM182" s="295"/>
      <c r="BN182" s="295"/>
      <c r="BO182" s="295"/>
      <c r="BP182" s="295"/>
      <c r="BQ182" s="295"/>
      <c r="BR182" s="295"/>
      <c r="BS182" s="295"/>
      <c r="BT182" s="295"/>
      <c r="BU182" s="295"/>
      <c r="BV182" s="295"/>
      <c r="BW182" s="295"/>
      <c r="BX182" s="295"/>
      <c r="BY182" s="295"/>
      <c r="BZ182" s="295"/>
      <c r="CA182" s="295"/>
      <c r="CB182" s="295"/>
      <c r="CC182" s="295"/>
      <c r="CD182" s="295"/>
      <c r="CE182" s="295"/>
      <c r="CF182" s="295"/>
      <c r="CG182" s="295"/>
      <c r="CH182" s="295"/>
      <c r="CI182" s="295"/>
      <c r="CJ182" s="295"/>
      <c r="CK182" s="295"/>
      <c r="CL182" s="295"/>
      <c r="CM182" s="295"/>
      <c r="CN182" s="296"/>
      <c r="EG182" s="262"/>
    </row>
    <row r="183" spans="1:142" s="248" customFormat="1" ht="23.25" customHeight="1" x14ac:dyDescent="0.25">
      <c r="A183" s="461" t="s">
        <v>290</v>
      </c>
      <c r="B183" s="265" t="s">
        <v>291</v>
      </c>
      <c r="C183" s="266">
        <f>'[1]FEUILLES CALCULS'!FE162</f>
        <v>15913925.425008567</v>
      </c>
      <c r="D183" s="267">
        <f t="shared" ref="D183:D188" si="22">C183/$C$189</f>
        <v>0.14556861670589852</v>
      </c>
      <c r="E183" s="262"/>
      <c r="F183" s="262"/>
      <c r="G183" s="262"/>
      <c r="AL183" s="295"/>
      <c r="AM183" s="295"/>
      <c r="AN183" s="295"/>
      <c r="AO183" s="295"/>
      <c r="AP183" s="295"/>
      <c r="AQ183" s="295"/>
      <c r="AR183" s="295"/>
      <c r="AS183" s="295"/>
      <c r="AT183" s="295"/>
      <c r="AU183" s="295"/>
      <c r="AV183" s="295"/>
      <c r="AW183" s="295"/>
      <c r="AX183" s="295"/>
      <c r="AY183" s="295"/>
      <c r="AZ183" s="295"/>
      <c r="BA183" s="295"/>
      <c r="BB183" s="295"/>
      <c r="BC183" s="295"/>
      <c r="BD183" s="295"/>
      <c r="BE183" s="295"/>
      <c r="BF183" s="291"/>
      <c r="BG183" s="291"/>
      <c r="BH183" s="291"/>
      <c r="BI183" s="291"/>
      <c r="BJ183" s="291"/>
      <c r="BK183" s="295"/>
      <c r="BL183" s="295"/>
      <c r="BM183" s="295"/>
      <c r="BN183" s="295"/>
      <c r="BO183" s="295"/>
      <c r="BP183" s="295"/>
      <c r="BQ183" s="295"/>
      <c r="BR183" s="295"/>
      <c r="BS183" s="295"/>
      <c r="BT183" s="295"/>
      <c r="BU183" s="295"/>
      <c r="BV183" s="295"/>
      <c r="BW183" s="295"/>
      <c r="BX183" s="295"/>
      <c r="BY183" s="295"/>
      <c r="BZ183" s="295"/>
      <c r="CA183" s="295"/>
      <c r="CB183" s="295"/>
      <c r="CC183" s="295"/>
      <c r="CD183" s="295"/>
      <c r="CE183" s="295"/>
      <c r="CF183" s="295"/>
      <c r="CG183" s="295"/>
      <c r="CH183" s="295"/>
      <c r="CI183" s="295"/>
      <c r="CJ183" s="295"/>
      <c r="CK183" s="295"/>
      <c r="CL183" s="295"/>
      <c r="CM183" s="295"/>
      <c r="CN183" s="296"/>
      <c r="EG183" s="262"/>
    </row>
    <row r="184" spans="1:142" s="248" customFormat="1" ht="23.25" customHeight="1" x14ac:dyDescent="0.25">
      <c r="A184" s="461"/>
      <c r="B184" s="265" t="s">
        <v>292</v>
      </c>
      <c r="C184" s="266">
        <f>'[1]FEUILLES CALCULS'!FW162</f>
        <v>13197880.904297017</v>
      </c>
      <c r="D184" s="267">
        <f t="shared" si="22"/>
        <v>0.1207242848875343</v>
      </c>
      <c r="E184" s="262"/>
      <c r="F184" s="262"/>
      <c r="G184" s="262"/>
      <c r="AL184" s="295"/>
      <c r="AM184" s="295"/>
      <c r="AN184" s="295"/>
      <c r="AO184" s="295"/>
      <c r="AP184" s="295"/>
      <c r="AQ184" s="295"/>
      <c r="AR184" s="295"/>
      <c r="AS184" s="295"/>
      <c r="AT184" s="295"/>
      <c r="AU184" s="295"/>
      <c r="AV184" s="295"/>
      <c r="AW184" s="295"/>
      <c r="AX184" s="295"/>
      <c r="AY184" s="295"/>
      <c r="AZ184" s="295"/>
      <c r="BA184" s="295"/>
      <c r="BB184" s="295"/>
      <c r="BC184" s="295"/>
      <c r="BD184" s="295"/>
      <c r="BE184" s="295"/>
      <c r="BF184" s="291"/>
      <c r="BG184" s="291"/>
      <c r="BH184" s="291"/>
      <c r="BI184" s="291"/>
      <c r="BJ184" s="291"/>
      <c r="BK184" s="295"/>
      <c r="BL184" s="295"/>
      <c r="BM184" s="295"/>
      <c r="BN184" s="295"/>
      <c r="BO184" s="295"/>
      <c r="BP184" s="295"/>
      <c r="BQ184" s="295"/>
      <c r="BR184" s="295"/>
      <c r="BS184" s="295"/>
      <c r="BT184" s="295"/>
      <c r="BU184" s="295"/>
      <c r="BV184" s="295"/>
      <c r="BW184" s="295"/>
      <c r="BX184" s="295"/>
      <c r="BY184" s="295"/>
      <c r="BZ184" s="295"/>
      <c r="CA184" s="295"/>
      <c r="CB184" s="295"/>
      <c r="CC184" s="295"/>
      <c r="CD184" s="295"/>
      <c r="CE184" s="295"/>
      <c r="CF184" s="295"/>
      <c r="CG184" s="295"/>
      <c r="CH184" s="295"/>
      <c r="CI184" s="295"/>
      <c r="CJ184" s="295"/>
      <c r="CK184" s="295"/>
      <c r="CL184" s="295"/>
      <c r="CM184" s="295"/>
      <c r="CN184" s="296"/>
      <c r="EG184" s="262"/>
    </row>
    <row r="185" spans="1:142" s="248" customFormat="1" ht="23.25" customHeight="1" x14ac:dyDescent="0.25">
      <c r="A185" s="461"/>
      <c r="B185" s="265" t="s">
        <v>111</v>
      </c>
      <c r="C185" s="266">
        <f>SUM(C183:C184)</f>
        <v>29111806.329305582</v>
      </c>
      <c r="D185" s="282">
        <f t="shared" si="22"/>
        <v>0.26629290159343277</v>
      </c>
      <c r="E185" s="262"/>
      <c r="F185" s="262"/>
      <c r="G185" s="262"/>
      <c r="AL185" s="295"/>
      <c r="AM185" s="295"/>
      <c r="AN185" s="295"/>
      <c r="AO185" s="295"/>
      <c r="AP185" s="295"/>
      <c r="AQ185" s="295"/>
      <c r="AR185" s="295"/>
      <c r="AS185" s="295"/>
      <c r="AT185" s="295"/>
      <c r="AU185" s="295"/>
      <c r="AV185" s="295"/>
      <c r="AW185" s="295"/>
      <c r="AX185" s="295"/>
      <c r="AY185" s="295"/>
      <c r="AZ185" s="295"/>
      <c r="BA185" s="295"/>
      <c r="BB185" s="295"/>
      <c r="BC185" s="295"/>
      <c r="BD185" s="295"/>
      <c r="BE185" s="295"/>
      <c r="BF185" s="291"/>
      <c r="BG185" s="291"/>
      <c r="BH185" s="291"/>
      <c r="BI185" s="291"/>
      <c r="BJ185" s="291"/>
      <c r="BK185" s="295"/>
      <c r="BL185" s="295"/>
      <c r="BM185" s="295"/>
      <c r="BN185" s="295"/>
      <c r="BO185" s="295"/>
      <c r="BP185" s="295"/>
      <c r="BQ185" s="295"/>
      <c r="BR185" s="295"/>
      <c r="BS185" s="295"/>
      <c r="BT185" s="295"/>
      <c r="BU185" s="295"/>
      <c r="BV185" s="295"/>
      <c r="BW185" s="295"/>
      <c r="BX185" s="295"/>
      <c r="BY185" s="295"/>
      <c r="BZ185" s="295"/>
      <c r="CA185" s="295"/>
      <c r="CB185" s="295"/>
      <c r="CC185" s="295"/>
      <c r="CD185" s="295"/>
      <c r="CE185" s="295"/>
      <c r="CF185" s="295"/>
      <c r="CG185" s="295"/>
      <c r="CH185" s="295"/>
      <c r="CI185" s="295"/>
      <c r="CJ185" s="295"/>
      <c r="CK185" s="295"/>
      <c r="CL185" s="295"/>
      <c r="CM185" s="295"/>
      <c r="CN185" s="296"/>
      <c r="EG185" s="262"/>
    </row>
    <row r="186" spans="1:142" s="248" customFormat="1" ht="23.25" customHeight="1" x14ac:dyDescent="0.25">
      <c r="A186" s="461" t="s">
        <v>293</v>
      </c>
      <c r="B186" s="265" t="s">
        <v>291</v>
      </c>
      <c r="C186" s="266">
        <f>'[1]FEUILLES CALCULS'!FK162</f>
        <v>48039033.936524153</v>
      </c>
      <c r="D186" s="267">
        <f t="shared" si="22"/>
        <v>0.43942493955879341</v>
      </c>
      <c r="E186" s="262"/>
      <c r="F186" s="262"/>
      <c r="G186" s="262"/>
      <c r="AB186" s="256"/>
      <c r="AC186" s="256"/>
      <c r="AD186" s="255"/>
      <c r="AE186" s="256"/>
      <c r="AF186" s="256"/>
      <c r="AG186" s="300"/>
      <c r="AH186" s="296"/>
      <c r="AI186" s="296"/>
      <c r="AJ186" s="296"/>
      <c r="AK186" s="296"/>
      <c r="AL186" s="296"/>
      <c r="AM186" s="296"/>
      <c r="AN186" s="296"/>
      <c r="AO186" s="296"/>
      <c r="AP186" s="296"/>
      <c r="AQ186" s="296"/>
      <c r="AR186" s="296"/>
      <c r="AS186" s="296"/>
      <c r="AT186" s="296"/>
      <c r="AU186" s="296"/>
      <c r="AV186" s="296"/>
      <c r="AW186" s="296"/>
      <c r="AX186" s="296"/>
      <c r="AY186" s="296"/>
      <c r="AZ186" s="296"/>
      <c r="BA186" s="296"/>
      <c r="BB186" s="296"/>
      <c r="BC186" s="296"/>
      <c r="BD186" s="296"/>
      <c r="BE186" s="296"/>
      <c r="BF186" s="296"/>
      <c r="BG186" s="296"/>
      <c r="BH186" s="296"/>
      <c r="BI186" s="296"/>
      <c r="BJ186" s="296"/>
      <c r="BK186" s="296"/>
      <c r="BL186" s="296"/>
      <c r="BM186" s="296"/>
      <c r="BN186" s="296"/>
      <c r="BO186" s="296"/>
      <c r="BP186" s="296"/>
      <c r="BQ186" s="296"/>
      <c r="BR186" s="296"/>
      <c r="BS186" s="296"/>
      <c r="BT186" s="296"/>
      <c r="BU186" s="296"/>
      <c r="BV186" s="296"/>
      <c r="BW186" s="296"/>
      <c r="BX186" s="296"/>
      <c r="BY186" s="296"/>
      <c r="BZ186" s="296"/>
      <c r="CA186" s="296"/>
      <c r="CB186" s="296"/>
      <c r="CC186" s="296"/>
      <c r="CD186" s="296"/>
      <c r="CE186" s="296"/>
      <c r="CF186" s="296"/>
      <c r="CG186" s="296"/>
      <c r="CH186" s="296"/>
      <c r="CI186" s="296"/>
      <c r="CJ186" s="296"/>
      <c r="CK186" s="296"/>
      <c r="CL186" s="296"/>
      <c r="CM186" s="296"/>
      <c r="CN186" s="296"/>
    </row>
    <row r="187" spans="1:142" s="295" customFormat="1" ht="23.25" customHeight="1" x14ac:dyDescent="0.25">
      <c r="A187" s="461"/>
      <c r="B187" s="265" t="s">
        <v>292</v>
      </c>
      <c r="C187" s="266">
        <f>'[1]FEUILLES CALCULS'!GC162</f>
        <v>32171661.968016997</v>
      </c>
      <c r="D187" s="267">
        <f t="shared" si="22"/>
        <v>0.29428215884777387</v>
      </c>
      <c r="E187" s="301"/>
      <c r="F187" s="301"/>
      <c r="G187" s="302"/>
      <c r="CN187" s="296"/>
      <c r="CO187" s="296"/>
      <c r="CP187" s="296"/>
      <c r="CQ187" s="296"/>
    </row>
    <row r="188" spans="1:142" s="295" customFormat="1" ht="23.25" customHeight="1" x14ac:dyDescent="0.25">
      <c r="A188" s="461"/>
      <c r="B188" s="265" t="s">
        <v>111</v>
      </c>
      <c r="C188" s="266">
        <f>SUM(C186:C187)</f>
        <v>80210695.90454115</v>
      </c>
      <c r="D188" s="282">
        <f t="shared" si="22"/>
        <v>0.73370709840656723</v>
      </c>
      <c r="E188" s="301"/>
      <c r="F188" s="301"/>
      <c r="G188" s="302"/>
      <c r="CN188" s="296"/>
      <c r="CO188" s="296"/>
      <c r="CP188" s="296"/>
      <c r="CQ188" s="296"/>
    </row>
    <row r="189" spans="1:142" s="295" customFormat="1" ht="23.25" customHeight="1" x14ac:dyDescent="0.25">
      <c r="A189" s="461" t="s">
        <v>296</v>
      </c>
      <c r="B189" s="461"/>
      <c r="C189" s="281">
        <f>'[1]FEUILLES CALCULS'!GU162</f>
        <v>109322502.23384672</v>
      </c>
      <c r="D189" s="282">
        <v>1</v>
      </c>
      <c r="E189" s="301"/>
      <c r="F189" s="301"/>
      <c r="G189" s="302"/>
      <c r="CN189" s="296"/>
      <c r="CO189" s="296"/>
      <c r="CP189" s="296"/>
      <c r="CQ189" s="296"/>
    </row>
    <row r="190" spans="1:142" s="20" customFormat="1" ht="24.75" customHeight="1" x14ac:dyDescent="0.25">
      <c r="C190" s="110"/>
      <c r="E190" s="109"/>
      <c r="F190" s="109"/>
      <c r="G190" s="109"/>
      <c r="CN190" s="110"/>
      <c r="CO190" s="110"/>
      <c r="CP190" s="110"/>
      <c r="CQ190" s="110"/>
    </row>
    <row r="191" spans="1:142" s="2" customFormat="1" ht="24" customHeight="1" x14ac:dyDescent="0.25">
      <c r="A191" s="111"/>
      <c r="D191" s="17"/>
      <c r="E191" s="16"/>
      <c r="F191" s="16"/>
      <c r="G191" s="16"/>
      <c r="H191" s="17"/>
      <c r="I191" s="17"/>
      <c r="J191" s="17"/>
      <c r="K191" s="303"/>
      <c r="L191" s="303"/>
      <c r="M191" s="303"/>
      <c r="N191" s="303"/>
      <c r="O191" s="303"/>
      <c r="P191" s="303"/>
      <c r="Q191" s="303"/>
      <c r="R191" s="303"/>
      <c r="S191" s="303"/>
      <c r="T191" s="303"/>
      <c r="U191" s="303"/>
      <c r="V191" s="303"/>
      <c r="W191" s="303"/>
      <c r="X191" s="303"/>
      <c r="Y191" s="303"/>
      <c r="Z191" s="303"/>
      <c r="AA191" s="303"/>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20"/>
      <c r="BY191" s="20"/>
      <c r="BZ191" s="20"/>
      <c r="CA191" s="20"/>
      <c r="CB191" s="20"/>
      <c r="CC191" s="20"/>
      <c r="CD191" s="20"/>
      <c r="CE191" s="20"/>
      <c r="DQ191" s="3"/>
    </row>
    <row r="192" spans="1:142" s="248" customFormat="1" ht="59.25" customHeight="1" x14ac:dyDescent="0.25">
      <c r="A192" s="461" t="s">
        <v>297</v>
      </c>
      <c r="B192" s="461"/>
      <c r="C192" s="461"/>
      <c r="D192" s="461"/>
      <c r="E192" s="461"/>
      <c r="F192" s="461"/>
      <c r="G192" s="461"/>
      <c r="H192" s="461"/>
      <c r="I192" s="461"/>
      <c r="J192" s="461"/>
      <c r="K192" s="298"/>
      <c r="L192" s="298"/>
      <c r="M192" s="298"/>
      <c r="N192" s="298"/>
      <c r="O192" s="298"/>
      <c r="P192" s="298"/>
      <c r="Q192" s="298"/>
      <c r="R192" s="298"/>
      <c r="S192" s="298"/>
      <c r="T192" s="298"/>
      <c r="U192" s="298"/>
      <c r="V192" s="298"/>
      <c r="W192" s="298"/>
      <c r="X192" s="298"/>
      <c r="Y192" s="298"/>
      <c r="Z192" s="298"/>
      <c r="AA192" s="298"/>
      <c r="AB192" s="298"/>
      <c r="AC192" s="298"/>
      <c r="AL192" s="295"/>
      <c r="AM192" s="295"/>
      <c r="AN192" s="295"/>
      <c r="AO192" s="295"/>
      <c r="AP192" s="295"/>
      <c r="AQ192" s="295"/>
      <c r="AR192" s="295"/>
      <c r="AS192" s="295"/>
      <c r="AT192" s="295"/>
      <c r="AU192" s="295"/>
      <c r="AV192" s="295"/>
      <c r="AW192" s="295"/>
      <c r="AX192" s="295"/>
      <c r="AY192" s="295"/>
      <c r="AZ192" s="295"/>
      <c r="BA192" s="295"/>
      <c r="BB192" s="295"/>
      <c r="BC192" s="295"/>
      <c r="BD192" s="295"/>
      <c r="BE192" s="295"/>
      <c r="BF192" s="291"/>
      <c r="BG192" s="291"/>
      <c r="BH192" s="291"/>
      <c r="BI192" s="291"/>
      <c r="BJ192" s="291"/>
      <c r="BK192" s="295"/>
      <c r="BL192" s="295"/>
      <c r="BM192" s="295"/>
      <c r="BN192" s="295"/>
      <c r="BO192" s="295"/>
      <c r="BP192" s="295"/>
      <c r="BQ192" s="295"/>
      <c r="BR192" s="295"/>
      <c r="BS192" s="295"/>
      <c r="BT192" s="295"/>
      <c r="BU192" s="295"/>
      <c r="BV192" s="295"/>
      <c r="BW192" s="295"/>
      <c r="BX192" s="295"/>
      <c r="BY192" s="295"/>
      <c r="BZ192" s="295"/>
      <c r="CA192" s="295"/>
      <c r="CB192" s="295"/>
      <c r="CC192" s="295"/>
      <c r="CD192" s="295"/>
      <c r="CE192" s="295"/>
      <c r="CF192" s="295"/>
      <c r="CG192" s="295"/>
      <c r="CH192" s="295"/>
      <c r="CI192" s="295"/>
      <c r="CJ192" s="295"/>
      <c r="CK192" s="295"/>
      <c r="CL192" s="295"/>
      <c r="CM192" s="295"/>
      <c r="CN192" s="296"/>
      <c r="EG192" s="262"/>
    </row>
    <row r="193" spans="1:137" s="20" customFormat="1" ht="67.5" customHeight="1" x14ac:dyDescent="0.25">
      <c r="A193" s="253" t="s">
        <v>17</v>
      </c>
      <c r="B193" s="253" t="s">
        <v>86</v>
      </c>
      <c r="C193" s="253" t="s">
        <v>298</v>
      </c>
      <c r="D193" s="253" t="s">
        <v>88</v>
      </c>
      <c r="E193" s="253" t="s">
        <v>299</v>
      </c>
      <c r="F193" s="304" t="s">
        <v>90</v>
      </c>
      <c r="G193" s="305" t="s">
        <v>92</v>
      </c>
      <c r="H193" s="306" t="s">
        <v>94</v>
      </c>
      <c r="I193" s="306" t="s">
        <v>95</v>
      </c>
      <c r="J193" s="306" t="s">
        <v>96</v>
      </c>
      <c r="CN193" s="110"/>
      <c r="CO193" s="110"/>
      <c r="CP193" s="110"/>
      <c r="CQ193" s="110"/>
    </row>
    <row r="194" spans="1:137" s="20" customFormat="1" ht="42.75" customHeight="1" x14ac:dyDescent="0.25">
      <c r="A194" s="307" t="s">
        <v>101</v>
      </c>
      <c r="B194" s="266">
        <v>51820</v>
      </c>
      <c r="C194" s="266">
        <v>38404.638999999996</v>
      </c>
      <c r="D194" s="266">
        <v>1875.76230470312</v>
      </c>
      <c r="E194" s="308">
        <v>9.4490689503586633</v>
      </c>
      <c r="F194" s="309">
        <v>44.61610246673014</v>
      </c>
      <c r="G194" s="309">
        <v>59.426799270348283</v>
      </c>
      <c r="H194" s="310">
        <v>23.149104992974134</v>
      </c>
      <c r="I194" s="310">
        <v>19.837873108725464</v>
      </c>
      <c r="J194" s="310">
        <v>57.013021898300394</v>
      </c>
      <c r="CN194" s="110"/>
      <c r="CO194" s="110"/>
      <c r="CP194" s="110"/>
      <c r="CQ194" s="110"/>
    </row>
    <row r="195" spans="1:137" s="20" customFormat="1" ht="42.75" customHeight="1" x14ac:dyDescent="0.25">
      <c r="A195" s="307" t="s">
        <v>103</v>
      </c>
      <c r="B195" s="266">
        <v>36133</v>
      </c>
      <c r="C195" s="266">
        <v>22325.530000000006</v>
      </c>
      <c r="D195" s="266">
        <v>1781.3612780132</v>
      </c>
      <c r="E195" s="308">
        <v>25.275572648208239</v>
      </c>
      <c r="F195" s="309">
        <v>29.285690190417778</v>
      </c>
      <c r="G195" s="309">
        <v>18.877349967761489</v>
      </c>
      <c r="H195" s="310">
        <v>45.465674342668052</v>
      </c>
      <c r="I195" s="310">
        <v>18.048284868118429</v>
      </c>
      <c r="J195" s="310">
        <v>36.486040789213519</v>
      </c>
      <c r="CN195" s="110"/>
      <c r="CO195" s="110"/>
      <c r="CP195" s="110"/>
      <c r="CQ195" s="110"/>
    </row>
    <row r="196" spans="1:137" s="20" customFormat="1" ht="42.75" customHeight="1" x14ac:dyDescent="0.25">
      <c r="A196" s="307" t="s">
        <v>104</v>
      </c>
      <c r="B196" s="266">
        <v>35936</v>
      </c>
      <c r="C196" s="266">
        <v>19969.359999999997</v>
      </c>
      <c r="D196" s="266">
        <v>911.87405781200005</v>
      </c>
      <c r="E196" s="308">
        <v>28.867490055017186</v>
      </c>
      <c r="F196" s="309">
        <v>31.045405388595547</v>
      </c>
      <c r="G196" s="309">
        <v>12.418027571752482</v>
      </c>
      <c r="H196" s="310">
        <v>34.845077548201971</v>
      </c>
      <c r="I196" s="310">
        <v>38.957522086569575</v>
      </c>
      <c r="J196" s="310">
        <v>26.197400365228468</v>
      </c>
      <c r="CN196" s="110"/>
      <c r="CO196" s="110"/>
      <c r="CP196" s="110"/>
      <c r="CQ196" s="110"/>
    </row>
    <row r="197" spans="1:137" s="20" customFormat="1" ht="42.75" customHeight="1" x14ac:dyDescent="0.25">
      <c r="A197" s="307" t="s">
        <v>105</v>
      </c>
      <c r="B197" s="266">
        <v>43182</v>
      </c>
      <c r="C197" s="266">
        <v>32954.32</v>
      </c>
      <c r="D197" s="266">
        <v>1986.3345242004505</v>
      </c>
      <c r="E197" s="308">
        <v>10.065328328858897</v>
      </c>
      <c r="F197" s="309">
        <v>47.762017405421737</v>
      </c>
      <c r="G197" s="309">
        <v>52.936911531508201</v>
      </c>
      <c r="H197" s="310">
        <v>24.288611762144058</v>
      </c>
      <c r="I197" s="310">
        <v>31.335129133805946</v>
      </c>
      <c r="J197" s="310">
        <v>44.376259104050021</v>
      </c>
      <c r="CN197" s="110"/>
      <c r="CO197" s="110"/>
      <c r="CP197" s="110"/>
      <c r="CQ197" s="110"/>
    </row>
    <row r="198" spans="1:137" s="2" customFormat="1" ht="42.75" customHeight="1" x14ac:dyDescent="0.25">
      <c r="A198" s="307" t="s">
        <v>106</v>
      </c>
      <c r="B198" s="266">
        <v>18665</v>
      </c>
      <c r="C198" s="266">
        <v>10011.07</v>
      </c>
      <c r="D198" s="266">
        <v>1818.1611254555999</v>
      </c>
      <c r="E198" s="308">
        <v>2.9653809746081472</v>
      </c>
      <c r="F198" s="309">
        <v>69.73472823833049</v>
      </c>
      <c r="G198" s="309">
        <v>46.254834134011681</v>
      </c>
      <c r="H198" s="310">
        <v>13.005341309760393</v>
      </c>
      <c r="I198" s="310">
        <v>17.92526933754613</v>
      </c>
      <c r="J198" s="310">
        <v>69.069389352693477</v>
      </c>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20"/>
      <c r="BY198" s="20"/>
      <c r="BZ198" s="20"/>
      <c r="CA198" s="20"/>
      <c r="CB198" s="20"/>
      <c r="CC198" s="20"/>
      <c r="CD198" s="20"/>
      <c r="CE198" s="20"/>
      <c r="DQ198" s="3"/>
    </row>
    <row r="199" spans="1:137" s="2" customFormat="1" ht="42.75" customHeight="1" x14ac:dyDescent="0.25">
      <c r="A199" s="307" t="s">
        <v>107</v>
      </c>
      <c r="B199" s="266">
        <v>19411</v>
      </c>
      <c r="C199" s="266">
        <v>10470.26</v>
      </c>
      <c r="D199" s="266">
        <v>2447.9429072736002</v>
      </c>
      <c r="E199" s="308">
        <v>3.3851977771628614</v>
      </c>
      <c r="F199" s="309">
        <v>72.088893159932994</v>
      </c>
      <c r="G199" s="309">
        <v>39.023473246777741</v>
      </c>
      <c r="H199" s="310">
        <v>29.407845395888231</v>
      </c>
      <c r="I199" s="310">
        <v>21.931996342382384</v>
      </c>
      <c r="J199" s="310">
        <v>48.660158261729393</v>
      </c>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BY199" s="11"/>
      <c r="BZ199" s="11"/>
      <c r="CA199" s="11"/>
      <c r="CB199" s="11"/>
      <c r="CC199" s="11"/>
      <c r="CD199" s="11"/>
      <c r="CE199" s="11"/>
      <c r="DQ199" s="3"/>
    </row>
    <row r="200" spans="1:137" s="2" customFormat="1" ht="42.75" customHeight="1" x14ac:dyDescent="0.25">
      <c r="A200" s="307" t="s">
        <v>108</v>
      </c>
      <c r="B200" s="266">
        <v>30439</v>
      </c>
      <c r="C200" s="266">
        <v>15705.98</v>
      </c>
      <c r="D200" s="266">
        <v>1686.6790758909001</v>
      </c>
      <c r="E200" s="308">
        <v>12.111508871140705</v>
      </c>
      <c r="F200" s="309">
        <v>67.106493966306431</v>
      </c>
      <c r="G200" s="309">
        <v>19.525395433123045</v>
      </c>
      <c r="H200" s="310">
        <v>34.610942370273015</v>
      </c>
      <c r="I200" s="310">
        <v>31.702209841408006</v>
      </c>
      <c r="J200" s="310">
        <v>33.686847788319</v>
      </c>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BY200" s="11"/>
      <c r="BZ200" s="11"/>
      <c r="CA200" s="11"/>
      <c r="CB200" s="11"/>
      <c r="CC200" s="11"/>
      <c r="CD200" s="11"/>
      <c r="CE200" s="11"/>
      <c r="DQ200" s="3"/>
    </row>
    <row r="201" spans="1:137" s="2" customFormat="1" ht="42.75" customHeight="1" x14ac:dyDescent="0.25">
      <c r="A201" s="307" t="s">
        <v>109</v>
      </c>
      <c r="B201" s="266">
        <v>23173</v>
      </c>
      <c r="C201" s="266">
        <v>16498.339999999997</v>
      </c>
      <c r="D201" s="266">
        <v>1722.2736360573001</v>
      </c>
      <c r="E201" s="308">
        <v>4.7838396607476756</v>
      </c>
      <c r="F201" s="309">
        <v>39.111603791581636</v>
      </c>
      <c r="G201" s="309">
        <v>55.436121335253432</v>
      </c>
      <c r="H201" s="310">
        <v>41.902536715001972</v>
      </c>
      <c r="I201" s="310">
        <v>4.6723840108728538</v>
      </c>
      <c r="J201" s="310">
        <v>53.425079274125174</v>
      </c>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DQ201" s="3"/>
    </row>
    <row r="202" spans="1:137" s="2" customFormat="1" ht="42.75" customHeight="1" x14ac:dyDescent="0.25">
      <c r="A202" s="307" t="s">
        <v>110</v>
      </c>
      <c r="B202" s="266">
        <v>19421</v>
      </c>
      <c r="C202" s="266">
        <v>13427.37</v>
      </c>
      <c r="D202" s="266">
        <v>844.97853339130006</v>
      </c>
      <c r="E202" s="308">
        <v>12.419114967744356</v>
      </c>
      <c r="F202" s="309">
        <v>44.087522852997751</v>
      </c>
      <c r="G202" s="309">
        <v>16.930940775258012</v>
      </c>
      <c r="H202" s="310">
        <v>23.466453420676199</v>
      </c>
      <c r="I202" s="310">
        <v>52.717571215788908</v>
      </c>
      <c r="J202" s="310">
        <v>23.815975363534882</v>
      </c>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DQ202" s="3"/>
    </row>
    <row r="203" spans="1:137" s="2" customFormat="1" ht="42.75" customHeight="1" x14ac:dyDescent="0.25">
      <c r="A203" s="253" t="s">
        <v>112</v>
      </c>
      <c r="B203" s="149">
        <v>278180</v>
      </c>
      <c r="C203" s="281">
        <v>179766.86900000001</v>
      </c>
      <c r="D203" s="149">
        <v>15075.367442797471</v>
      </c>
      <c r="E203" s="311">
        <v>109.32250223384673</v>
      </c>
      <c r="F203" s="312">
        <v>41.500644373530804</v>
      </c>
      <c r="G203" s="312">
        <v>26.629290159343277</v>
      </c>
      <c r="H203" s="313">
        <v>31.960484629334928</v>
      </c>
      <c r="I203" s="313">
        <v>30.034370793711616</v>
      </c>
      <c r="J203" s="313">
        <v>38.005144576953462</v>
      </c>
      <c r="AB203" s="20"/>
      <c r="AC203" s="20"/>
      <c r="AD203" s="20"/>
      <c r="AE203" s="20"/>
      <c r="AF203" s="20"/>
      <c r="AG203" s="20"/>
      <c r="AH203" s="20"/>
      <c r="AI203" s="20"/>
      <c r="AJ203" s="20"/>
      <c r="AK203" s="20"/>
      <c r="AL203" s="20"/>
      <c r="AM203" s="20"/>
      <c r="AN203" s="20"/>
      <c r="AO203" s="20"/>
      <c r="AP203" s="20"/>
      <c r="AQ203" s="20"/>
      <c r="AR203" s="20"/>
      <c r="AS203" s="20"/>
      <c r="AT203" s="20"/>
      <c r="AU203" s="20"/>
      <c r="AV203" s="20"/>
      <c r="DP203" s="3"/>
    </row>
    <row r="204" spans="1:137" s="2" customFormat="1" ht="24" customHeight="1" x14ac:dyDescent="0.25">
      <c r="E204" s="3"/>
      <c r="F204" s="3"/>
      <c r="G204" s="3"/>
      <c r="I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DP204" s="3"/>
    </row>
    <row r="205" spans="1:137" s="2" customFormat="1" ht="24" customHeight="1" x14ac:dyDescent="0.25">
      <c r="E205" s="3"/>
      <c r="F205" s="3"/>
      <c r="G205" s="3"/>
      <c r="I205" s="17"/>
      <c r="AB205" s="17"/>
      <c r="AC205" s="17"/>
      <c r="AD205" s="17"/>
      <c r="AE205" s="17"/>
      <c r="AF205" s="17"/>
      <c r="AO205" s="314"/>
      <c r="AP205" s="314"/>
      <c r="AQ205" s="225"/>
      <c r="AR205" s="225"/>
      <c r="AS205" s="225"/>
      <c r="AT205" s="225"/>
      <c r="AU205" s="11"/>
      <c r="AV205" s="11"/>
      <c r="AW205" s="11"/>
      <c r="AX205" s="11"/>
      <c r="AY205" s="11"/>
      <c r="AZ205" s="11"/>
      <c r="BA205" s="11"/>
      <c r="BB205" s="11"/>
      <c r="BC205" s="11"/>
      <c r="BD205" s="11"/>
      <c r="BE205" s="11"/>
      <c r="BF205" s="11"/>
      <c r="BG205" s="108"/>
      <c r="BH205" s="11"/>
      <c r="BI205" s="11"/>
      <c r="BJ205" s="11"/>
      <c r="BK205" s="11"/>
      <c r="BL205" s="108"/>
      <c r="BM205" s="11"/>
      <c r="BN205" s="11"/>
      <c r="BO205" s="11"/>
      <c r="BP205" s="11"/>
      <c r="BQ205" s="11"/>
      <c r="BR205" s="11"/>
      <c r="BS205" s="11"/>
      <c r="BT205" s="11"/>
      <c r="BU205" s="11"/>
      <c r="BV205" s="11"/>
      <c r="BW205" s="11"/>
      <c r="BX205" s="11"/>
      <c r="DP205" s="3"/>
    </row>
    <row r="206" spans="1:137" s="248" customFormat="1" ht="59.25" customHeight="1" x14ac:dyDescent="0.25">
      <c r="D206" s="315"/>
      <c r="E206" s="250"/>
      <c r="F206" s="298"/>
      <c r="G206" s="298"/>
      <c r="H206" s="298"/>
      <c r="I206" s="298"/>
      <c r="J206" s="298"/>
      <c r="K206" s="298"/>
      <c r="L206" s="298"/>
      <c r="M206" s="298"/>
      <c r="N206" s="298"/>
      <c r="O206" s="298"/>
      <c r="P206" s="298"/>
      <c r="Q206" s="298"/>
      <c r="R206" s="298"/>
      <c r="S206" s="298"/>
      <c r="T206" s="298"/>
      <c r="U206" s="298"/>
      <c r="V206" s="298"/>
      <c r="W206" s="298"/>
      <c r="X206" s="298"/>
      <c r="Y206" s="298"/>
      <c r="Z206" s="298"/>
      <c r="AA206" s="298"/>
      <c r="AB206" s="298"/>
      <c r="AC206" s="298"/>
      <c r="AL206" s="295"/>
      <c r="AM206" s="295"/>
      <c r="AN206" s="295"/>
      <c r="AO206" s="295"/>
      <c r="AP206" s="295"/>
      <c r="AQ206" s="295"/>
      <c r="AR206" s="295"/>
      <c r="AS206" s="295"/>
      <c r="AT206" s="295"/>
      <c r="AU206" s="295"/>
      <c r="AV206" s="295"/>
      <c r="AW206" s="295"/>
      <c r="AX206" s="295"/>
      <c r="AY206" s="295"/>
      <c r="AZ206" s="295"/>
      <c r="BA206" s="295"/>
      <c r="BB206" s="295"/>
      <c r="BC206" s="295"/>
      <c r="BD206" s="295"/>
      <c r="BE206" s="295"/>
      <c r="BF206" s="291"/>
      <c r="BG206" s="291"/>
      <c r="BH206" s="291"/>
      <c r="BI206" s="291"/>
      <c r="BJ206" s="291"/>
      <c r="BK206" s="295"/>
      <c r="BL206" s="295"/>
      <c r="BM206" s="295"/>
      <c r="BN206" s="295"/>
      <c r="BO206" s="295"/>
      <c r="BP206" s="295"/>
      <c r="BQ206" s="295"/>
      <c r="BR206" s="295"/>
      <c r="BS206" s="295"/>
      <c r="BT206" s="295"/>
      <c r="BU206" s="295"/>
      <c r="BV206" s="295"/>
      <c r="BW206" s="295"/>
      <c r="BX206" s="295"/>
      <c r="BY206" s="295"/>
      <c r="BZ206" s="295"/>
      <c r="CA206" s="295"/>
      <c r="CB206" s="295"/>
      <c r="CC206" s="295"/>
      <c r="CD206" s="295"/>
      <c r="CE206" s="295"/>
      <c r="CF206" s="295"/>
      <c r="CG206" s="295"/>
      <c r="CH206" s="295"/>
      <c r="CI206" s="295"/>
      <c r="CJ206" s="295"/>
      <c r="CK206" s="295"/>
      <c r="CL206" s="295"/>
      <c r="CM206" s="295"/>
      <c r="CN206" s="296"/>
      <c r="EG206" s="262"/>
    </row>
    <row r="207" spans="1:137" s="2" customFormat="1" ht="40.5" customHeight="1" x14ac:dyDescent="0.25">
      <c r="A207" s="316" t="s">
        <v>300</v>
      </c>
      <c r="B207" s="317"/>
      <c r="C207" s="317"/>
      <c r="D207" s="317"/>
      <c r="E207"/>
      <c r="F207" s="3"/>
      <c r="G207" s="3"/>
      <c r="I207" s="17"/>
      <c r="AB207" s="17"/>
      <c r="AC207" s="17"/>
      <c r="AD207" s="17"/>
      <c r="AE207" s="17"/>
      <c r="AF207" s="17"/>
      <c r="AO207" s="314"/>
      <c r="AP207" s="314"/>
      <c r="AQ207" s="225"/>
      <c r="AR207" s="225"/>
      <c r="AS207" s="225"/>
      <c r="AT207" s="225"/>
      <c r="AU207" s="11"/>
      <c r="AV207" s="11"/>
      <c r="AW207" s="11"/>
      <c r="AX207" s="11"/>
      <c r="AY207" s="11"/>
      <c r="AZ207" s="11"/>
      <c r="BA207" s="11"/>
      <c r="BB207" s="11"/>
      <c r="BC207" s="11"/>
      <c r="BD207" s="11"/>
      <c r="BE207" s="11"/>
      <c r="BF207" s="11"/>
      <c r="BG207" s="108"/>
      <c r="BH207" s="11"/>
      <c r="BI207" s="11"/>
      <c r="BJ207" s="11"/>
      <c r="BK207" s="11"/>
      <c r="BL207" s="108"/>
      <c r="BM207" s="11"/>
      <c r="BN207" s="11"/>
      <c r="BO207" s="11"/>
      <c r="BP207" s="11"/>
      <c r="BQ207" s="11"/>
      <c r="BR207" s="11"/>
      <c r="BS207" s="11"/>
      <c r="BT207" s="11"/>
      <c r="BU207" s="11"/>
      <c r="BV207" s="11"/>
      <c r="BW207" s="11"/>
      <c r="BX207" s="11"/>
      <c r="DP207" s="3"/>
    </row>
    <row r="208" spans="1:137" s="2" customFormat="1" ht="24" customHeight="1" x14ac:dyDescent="0.4">
      <c r="A208" s="318" t="s">
        <v>301</v>
      </c>
      <c r="B208" s="317" t="s">
        <v>302</v>
      </c>
      <c r="C208" s="317"/>
      <c r="D208" s="317"/>
      <c r="E208"/>
      <c r="F208" s="3"/>
      <c r="G208" s="3"/>
      <c r="I208" s="319"/>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11"/>
      <c r="AX208" s="11"/>
      <c r="AY208" s="11"/>
      <c r="AZ208" s="11"/>
      <c r="BA208" s="11"/>
      <c r="BB208" s="11"/>
      <c r="BC208" s="11"/>
      <c r="BD208" s="11"/>
      <c r="BE208" s="11"/>
      <c r="BF208" s="11"/>
      <c r="BG208" s="108"/>
      <c r="BH208" s="11"/>
      <c r="BI208" s="11"/>
      <c r="BJ208" s="11"/>
      <c r="BK208" s="11"/>
      <c r="BL208" s="108"/>
      <c r="BM208" s="11"/>
      <c r="BN208" s="11"/>
      <c r="BO208" s="11"/>
      <c r="BP208" s="11"/>
      <c r="BQ208" s="11"/>
      <c r="BR208" s="11"/>
      <c r="BS208" s="11"/>
      <c r="BT208" s="11"/>
      <c r="BU208" s="11"/>
      <c r="BV208" s="11"/>
      <c r="BW208" s="11"/>
      <c r="BX208" s="11"/>
      <c r="DP208" s="3"/>
    </row>
    <row r="209" spans="1:121" s="2" customFormat="1" ht="24" customHeight="1" x14ac:dyDescent="0.25">
      <c r="A209" s="320" t="s">
        <v>303</v>
      </c>
      <c r="B209" s="321" t="s">
        <v>304</v>
      </c>
      <c r="C209" s="321"/>
      <c r="D209" s="321"/>
      <c r="E209" s="322"/>
      <c r="F209" s="3"/>
      <c r="G209" s="3"/>
      <c r="I209" s="17"/>
      <c r="AB209" s="17"/>
      <c r="AC209" s="17"/>
      <c r="AD209" s="17"/>
      <c r="AE209" s="17"/>
      <c r="AF209" s="17"/>
      <c r="AO209" s="314"/>
      <c r="AP209" s="314"/>
      <c r="AQ209" s="225"/>
      <c r="AR209" s="225"/>
      <c r="AS209" s="225"/>
      <c r="AT209" s="225"/>
      <c r="AU209" s="11"/>
      <c r="AV209" s="11"/>
      <c r="AW209" s="11"/>
      <c r="AX209" s="11"/>
      <c r="AY209" s="11"/>
      <c r="AZ209" s="11"/>
      <c r="BA209" s="11"/>
      <c r="BB209" s="11"/>
      <c r="BC209" s="11"/>
      <c r="BD209" s="11"/>
      <c r="BE209" s="11"/>
      <c r="BF209" s="11"/>
      <c r="BG209" s="108"/>
      <c r="BH209" s="11"/>
      <c r="BI209" s="11"/>
      <c r="BJ209" s="11"/>
      <c r="BK209" s="11"/>
      <c r="BL209" s="108"/>
      <c r="BM209" s="11"/>
      <c r="BN209" s="11"/>
      <c r="BO209" s="11"/>
      <c r="BP209" s="11"/>
      <c r="BQ209" s="11"/>
      <c r="BR209" s="11"/>
      <c r="BS209" s="11"/>
      <c r="BT209" s="11"/>
      <c r="BU209" s="11"/>
      <c r="BV209" s="11"/>
      <c r="BW209" s="11"/>
      <c r="BX209" s="11"/>
      <c r="DP209" s="3"/>
    </row>
    <row r="210" spans="1:121" s="2" customFormat="1" ht="24" customHeight="1" x14ac:dyDescent="0.25">
      <c r="A210" s="323"/>
      <c r="B210" s="323"/>
      <c r="C210" s="323"/>
      <c r="D210" s="323"/>
      <c r="E210" s="324"/>
      <c r="F210" s="3"/>
      <c r="G210" s="3"/>
      <c r="AB210" s="17"/>
      <c r="AC210" s="17"/>
      <c r="AD210" s="17"/>
      <c r="AE210" s="17"/>
      <c r="AF210" s="17"/>
      <c r="AG210" s="17"/>
      <c r="AP210" s="314"/>
      <c r="AQ210" s="314"/>
      <c r="AR210" s="225"/>
      <c r="AS210" s="225"/>
      <c r="AT210" s="225"/>
      <c r="AU210" s="225"/>
      <c r="AV210" s="11"/>
      <c r="AW210" s="11"/>
      <c r="AX210" s="11"/>
      <c r="AY210" s="11"/>
      <c r="AZ210" s="11"/>
      <c r="BA210" s="11"/>
      <c r="BB210" s="11"/>
      <c r="BC210" s="11"/>
      <c r="BD210" s="11"/>
      <c r="BE210" s="11"/>
      <c r="BF210" s="11"/>
      <c r="BG210" s="11"/>
      <c r="BH210" s="108"/>
      <c r="BI210" s="11"/>
      <c r="BJ210" s="11"/>
      <c r="BK210" s="11"/>
      <c r="BL210" s="11"/>
      <c r="BM210" s="108"/>
      <c r="BN210" s="11"/>
      <c r="BO210" s="11"/>
      <c r="BP210" s="11"/>
      <c r="BQ210" s="11"/>
      <c r="BR210" s="11"/>
      <c r="BS210" s="11"/>
      <c r="BT210" s="11"/>
      <c r="BU210" s="11"/>
      <c r="BV210" s="11"/>
      <c r="BW210" s="11"/>
      <c r="BX210" s="11"/>
      <c r="DQ210" s="3"/>
    </row>
    <row r="211" spans="1:121" s="2" customFormat="1" ht="24" customHeight="1" x14ac:dyDescent="0.25">
      <c r="A211" s="317"/>
      <c r="B211" s="317"/>
      <c r="C211" s="317"/>
      <c r="D211" s="317"/>
      <c r="E211"/>
      <c r="F211" s="3"/>
      <c r="G211" s="3"/>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c r="AX211" s="11"/>
      <c r="AY211" s="11"/>
      <c r="AZ211" s="11"/>
      <c r="BA211" s="11"/>
      <c r="BB211" s="11"/>
      <c r="BC211" s="11"/>
      <c r="BD211" s="11"/>
      <c r="BE211" s="11"/>
      <c r="BF211" s="11"/>
      <c r="BG211" s="11"/>
      <c r="BH211" s="108"/>
      <c r="BI211" s="11"/>
      <c r="BJ211" s="11"/>
      <c r="BK211" s="11"/>
      <c r="BL211" s="11"/>
      <c r="BM211" s="108"/>
      <c r="BN211" s="11"/>
      <c r="BO211" s="11"/>
      <c r="BP211" s="11"/>
      <c r="BQ211" s="11"/>
      <c r="BR211" s="11"/>
      <c r="BS211" s="11"/>
      <c r="BT211" s="11"/>
      <c r="BU211" s="11"/>
      <c r="BV211" s="11"/>
      <c r="BW211" s="11"/>
      <c r="BX211" s="11"/>
      <c r="DQ211" s="3"/>
    </row>
    <row r="212" spans="1:121" s="2" customFormat="1" ht="24" customHeight="1" x14ac:dyDescent="0.25">
      <c r="A212" s="325" t="s">
        <v>305</v>
      </c>
      <c r="B212" s="326"/>
      <c r="C212" s="326"/>
      <c r="D212" s="326"/>
      <c r="E212" s="327"/>
      <c r="F212" s="3"/>
      <c r="G212" s="3"/>
      <c r="AB212" s="20"/>
      <c r="AC212" s="20"/>
      <c r="AD212" s="20"/>
      <c r="AE212" s="20"/>
      <c r="AF212" s="20"/>
      <c r="AG212" s="20"/>
      <c r="AH212" s="20"/>
      <c r="AI212" s="20"/>
      <c r="AJ212" s="20"/>
      <c r="AK212" s="20"/>
      <c r="AL212" s="20"/>
      <c r="AM212" s="20"/>
      <c r="AN212" s="20"/>
      <c r="AO212" s="20"/>
      <c r="AU212" s="20"/>
      <c r="AV212" s="20"/>
      <c r="AW212" s="20"/>
      <c r="AX212" s="11"/>
      <c r="AY212" s="11"/>
      <c r="AZ212" s="11"/>
      <c r="BA212" s="11"/>
      <c r="BB212" s="11"/>
      <c r="BC212" s="11"/>
      <c r="BD212" s="11"/>
      <c r="BE212" s="11"/>
      <c r="BF212" s="11"/>
      <c r="BG212" s="11"/>
      <c r="BH212" s="108"/>
      <c r="BI212" s="11"/>
      <c r="BJ212" s="11"/>
      <c r="BK212" s="11"/>
      <c r="BL212" s="11"/>
      <c r="BM212" s="108"/>
      <c r="BN212" s="11"/>
      <c r="BO212" s="11"/>
      <c r="BP212" s="11"/>
      <c r="BQ212" s="11"/>
      <c r="BR212" s="11"/>
      <c r="BS212" s="11"/>
      <c r="BT212" s="11"/>
      <c r="BU212" s="11"/>
      <c r="BV212" s="11"/>
      <c r="BW212" s="11"/>
      <c r="BX212" s="11"/>
      <c r="DQ212" s="3"/>
    </row>
    <row r="213" spans="1:121" s="374" customFormat="1" ht="24" customHeight="1" x14ac:dyDescent="0.25">
      <c r="A213" s="365" t="s">
        <v>306</v>
      </c>
      <c r="B213" s="409" t="s">
        <v>359</v>
      </c>
      <c r="C213" s="418"/>
      <c r="D213" s="418"/>
      <c r="E213" s="385"/>
      <c r="F213" s="383"/>
      <c r="G213" s="383"/>
      <c r="AB213" s="366"/>
      <c r="AC213" s="366"/>
      <c r="AD213" s="366"/>
      <c r="AE213" s="366"/>
      <c r="AF213" s="366"/>
      <c r="AG213" s="366"/>
      <c r="AH213" s="366"/>
      <c r="AI213" s="366"/>
      <c r="AJ213" s="366"/>
      <c r="AK213" s="366"/>
      <c r="AL213" s="366"/>
      <c r="AM213" s="366"/>
      <c r="AN213" s="366"/>
      <c r="AO213" s="366"/>
      <c r="AU213" s="366"/>
      <c r="AV213" s="366"/>
      <c r="AW213" s="366"/>
      <c r="AX213" s="393"/>
      <c r="AY213" s="393"/>
      <c r="AZ213" s="393"/>
      <c r="BA213" s="393"/>
      <c r="BB213" s="393"/>
      <c r="BC213" s="393"/>
      <c r="BD213" s="393"/>
      <c r="BE213" s="393"/>
      <c r="BF213" s="393"/>
      <c r="BG213" s="393"/>
      <c r="BH213" s="396"/>
      <c r="BI213" s="393"/>
      <c r="BJ213" s="393"/>
      <c r="BK213" s="393"/>
      <c r="BL213" s="393"/>
      <c r="BM213" s="396"/>
      <c r="BN213" s="393"/>
      <c r="BO213" s="393"/>
      <c r="BP213" s="393"/>
      <c r="BQ213" s="393"/>
      <c r="BR213" s="393"/>
      <c r="BS213" s="393"/>
      <c r="BT213" s="393"/>
      <c r="BU213" s="393"/>
      <c r="BV213" s="393"/>
      <c r="BW213" s="393"/>
      <c r="BX213" s="393"/>
      <c r="DQ213" s="383"/>
    </row>
    <row r="214" spans="1:121" s="374" customFormat="1" ht="24" customHeight="1" x14ac:dyDescent="0.25">
      <c r="A214" s="365" t="s">
        <v>307</v>
      </c>
      <c r="B214" s="409" t="s">
        <v>309</v>
      </c>
      <c r="C214" s="418"/>
      <c r="D214" s="418"/>
      <c r="E214" s="385"/>
      <c r="F214" s="383"/>
      <c r="G214" s="383"/>
      <c r="AB214" s="366"/>
      <c r="AC214" s="366"/>
      <c r="AD214" s="366"/>
      <c r="AE214" s="366"/>
      <c r="AF214" s="366"/>
      <c r="AG214" s="366"/>
      <c r="AH214" s="366"/>
      <c r="AI214" s="366"/>
      <c r="AJ214" s="366"/>
      <c r="AK214" s="366"/>
      <c r="AL214" s="366"/>
      <c r="AM214" s="366"/>
      <c r="AN214" s="366"/>
      <c r="AO214" s="366"/>
      <c r="AU214" s="401"/>
      <c r="AV214" s="393"/>
      <c r="AW214" s="393"/>
      <c r="AX214" s="393"/>
      <c r="AY214" s="393"/>
      <c r="AZ214" s="393"/>
      <c r="BA214" s="393"/>
      <c r="BB214" s="393"/>
      <c r="BC214" s="393"/>
      <c r="BD214" s="393"/>
      <c r="BE214" s="393"/>
      <c r="BF214" s="393"/>
      <c r="BG214" s="393"/>
      <c r="BH214" s="396"/>
      <c r="BI214" s="393"/>
      <c r="BJ214" s="393"/>
      <c r="BK214" s="393"/>
      <c r="BL214" s="393"/>
      <c r="BM214" s="396"/>
      <c r="BN214" s="393"/>
      <c r="BO214" s="393"/>
      <c r="BP214" s="393"/>
      <c r="BQ214" s="393"/>
      <c r="BR214" s="393"/>
      <c r="BS214" s="393"/>
      <c r="BT214" s="393"/>
      <c r="BU214" s="393"/>
      <c r="BV214" s="393"/>
      <c r="BW214" s="393"/>
      <c r="BX214" s="393"/>
      <c r="DQ214" s="383"/>
    </row>
    <row r="215" spans="1:121" s="374" customFormat="1" ht="24" customHeight="1" x14ac:dyDescent="0.25">
      <c r="A215" s="365" t="s">
        <v>308</v>
      </c>
      <c r="B215" s="409" t="s">
        <v>360</v>
      </c>
      <c r="C215" s="418"/>
      <c r="D215" s="418"/>
      <c r="E215" s="385"/>
      <c r="F215" s="383"/>
      <c r="G215" s="383"/>
      <c r="AB215" s="366"/>
      <c r="AC215" s="366"/>
      <c r="AD215" s="366"/>
      <c r="AE215" s="366"/>
      <c r="AF215" s="366"/>
      <c r="AG215" s="366"/>
      <c r="AH215" s="366"/>
      <c r="AI215" s="366"/>
      <c r="AJ215" s="366"/>
      <c r="AK215" s="366"/>
      <c r="AL215" s="366"/>
      <c r="AM215" s="366"/>
      <c r="AN215" s="366"/>
      <c r="AO215" s="366"/>
      <c r="AU215" s="401"/>
      <c r="AV215" s="393"/>
      <c r="AW215" s="393"/>
      <c r="AX215" s="393"/>
      <c r="AY215" s="393"/>
      <c r="AZ215" s="393"/>
      <c r="BA215" s="393"/>
      <c r="BB215" s="393"/>
      <c r="BC215" s="393"/>
      <c r="BD215" s="393"/>
      <c r="BE215" s="393"/>
      <c r="BF215" s="393"/>
      <c r="BG215" s="393"/>
      <c r="BH215" s="396"/>
      <c r="BI215" s="393"/>
      <c r="BJ215" s="393"/>
      <c r="BK215" s="393"/>
      <c r="BL215" s="393"/>
      <c r="BM215" s="396"/>
      <c r="BN215" s="393"/>
      <c r="BO215" s="393"/>
      <c r="BP215" s="393"/>
      <c r="BQ215" s="393"/>
      <c r="BR215" s="393"/>
      <c r="BS215" s="393"/>
      <c r="BT215" s="393"/>
      <c r="BU215" s="393"/>
      <c r="BV215" s="393"/>
      <c r="BW215" s="393"/>
      <c r="BX215" s="393"/>
      <c r="DQ215" s="383"/>
    </row>
    <row r="216" spans="1:121" s="374" customFormat="1" ht="24" customHeight="1" x14ac:dyDescent="0.25">
      <c r="A216" s="365" t="s">
        <v>310</v>
      </c>
      <c r="B216" s="409" t="s">
        <v>311</v>
      </c>
      <c r="C216" s="418"/>
      <c r="D216" s="418"/>
      <c r="E216" s="385"/>
      <c r="F216" s="383"/>
      <c r="G216" s="383"/>
      <c r="AB216" s="366"/>
      <c r="AC216" s="366"/>
      <c r="AD216" s="366"/>
      <c r="AE216" s="366"/>
      <c r="AF216" s="366"/>
      <c r="AG216" s="366"/>
      <c r="AH216" s="366"/>
      <c r="AI216" s="366"/>
      <c r="AJ216" s="366"/>
      <c r="AK216" s="366"/>
      <c r="AL216" s="366"/>
      <c r="AM216" s="366"/>
      <c r="AN216" s="366"/>
      <c r="AO216" s="366"/>
      <c r="AU216" s="401"/>
      <c r="AV216" s="393"/>
      <c r="AW216" s="393"/>
      <c r="AX216" s="393"/>
      <c r="AY216" s="393"/>
      <c r="AZ216" s="393"/>
      <c r="BA216" s="393"/>
      <c r="BB216" s="393"/>
      <c r="BC216" s="393"/>
      <c r="BD216" s="393"/>
      <c r="BE216" s="393"/>
      <c r="BF216" s="393"/>
      <c r="BG216" s="393"/>
      <c r="BH216" s="396"/>
      <c r="BI216" s="393"/>
      <c r="BJ216" s="393"/>
      <c r="BK216" s="393"/>
      <c r="BL216" s="393"/>
      <c r="BM216" s="396"/>
      <c r="BN216" s="393"/>
      <c r="BO216" s="393"/>
      <c r="BP216" s="393"/>
      <c r="BQ216" s="393"/>
      <c r="BR216" s="393"/>
      <c r="BS216" s="393"/>
      <c r="BT216" s="393"/>
      <c r="BU216" s="393"/>
      <c r="BV216" s="393"/>
      <c r="BW216" s="393"/>
      <c r="BX216" s="393"/>
      <c r="DQ216" s="383"/>
    </row>
    <row r="217" spans="1:121" s="374" customFormat="1" ht="24" customHeight="1" x14ac:dyDescent="0.25">
      <c r="A217" s="365" t="s">
        <v>312</v>
      </c>
      <c r="B217" s="384" t="s">
        <v>361</v>
      </c>
      <c r="C217" s="417"/>
      <c r="D217" s="417"/>
      <c r="E217" s="385"/>
      <c r="F217" s="383"/>
      <c r="G217" s="383"/>
      <c r="AB217" s="366"/>
      <c r="AC217" s="366"/>
      <c r="AD217" s="366"/>
      <c r="AE217" s="366"/>
      <c r="AF217" s="366"/>
      <c r="AG217" s="366"/>
      <c r="AH217" s="366"/>
      <c r="AI217" s="366"/>
      <c r="AJ217" s="366"/>
      <c r="AK217" s="366"/>
      <c r="AL217" s="366"/>
      <c r="AM217" s="366"/>
      <c r="AN217" s="366"/>
      <c r="AO217" s="366"/>
      <c r="DQ217" s="383"/>
    </row>
    <row r="218" spans="1:121" s="374" customFormat="1" ht="24" customHeight="1" x14ac:dyDescent="0.25">
      <c r="A218" s="365" t="s">
        <v>315</v>
      </c>
      <c r="B218" s="410" t="s">
        <v>313</v>
      </c>
      <c r="C218" s="417"/>
      <c r="D218" s="417"/>
      <c r="E218" s="385"/>
      <c r="F218" s="383"/>
      <c r="G218" s="383"/>
      <c r="AB218" s="366"/>
      <c r="AC218" s="366"/>
      <c r="AD218" s="366"/>
      <c r="AE218" s="366"/>
      <c r="AF218" s="366"/>
      <c r="AG218" s="366"/>
      <c r="AH218" s="366"/>
      <c r="AI218" s="366"/>
      <c r="AJ218" s="366"/>
      <c r="AK218" s="366"/>
      <c r="AL218" s="366"/>
      <c r="AM218" s="366"/>
      <c r="AN218" s="366"/>
      <c r="AO218" s="366"/>
      <c r="DQ218" s="383"/>
    </row>
    <row r="219" spans="1:121" s="374" customFormat="1" ht="24" customHeight="1" x14ac:dyDescent="0.25">
      <c r="A219" s="365" t="s">
        <v>317</v>
      </c>
      <c r="B219" s="410" t="s">
        <v>314</v>
      </c>
      <c r="C219" s="417"/>
      <c r="D219" s="417"/>
      <c r="E219" s="385"/>
      <c r="F219" s="383"/>
      <c r="G219" s="383"/>
      <c r="AB219" s="366"/>
      <c r="AC219" s="366"/>
      <c r="AD219" s="366"/>
      <c r="AE219" s="366"/>
      <c r="AF219" s="366"/>
      <c r="AG219" s="366"/>
      <c r="AH219" s="366"/>
      <c r="AI219" s="366"/>
      <c r="AJ219" s="366"/>
      <c r="AK219" s="366"/>
      <c r="AL219" s="366"/>
      <c r="AM219" s="366"/>
      <c r="AN219" s="366"/>
      <c r="AO219" s="366"/>
      <c r="DQ219" s="383"/>
    </row>
    <row r="220" spans="1:121" s="374" customFormat="1" ht="24" customHeight="1" x14ac:dyDescent="0.25">
      <c r="A220" s="365" t="s">
        <v>319</v>
      </c>
      <c r="B220" s="410" t="s">
        <v>316</v>
      </c>
      <c r="C220" s="418"/>
      <c r="D220" s="417"/>
      <c r="E220" s="385"/>
      <c r="F220" s="383"/>
      <c r="G220" s="383"/>
      <c r="AB220" s="366"/>
      <c r="AC220" s="366"/>
      <c r="AD220" s="366"/>
      <c r="AE220" s="366"/>
      <c r="AF220" s="366"/>
      <c r="AG220" s="366"/>
      <c r="AH220" s="366"/>
      <c r="AI220" s="366"/>
      <c r="AJ220" s="366"/>
      <c r="AK220" s="366"/>
      <c r="AL220" s="366"/>
      <c r="AM220" s="366"/>
      <c r="AN220" s="366"/>
      <c r="AO220" s="366"/>
      <c r="DQ220" s="383"/>
    </row>
    <row r="221" spans="1:121" s="374" customFormat="1" ht="24" customHeight="1" x14ac:dyDescent="0.25">
      <c r="A221" s="365" t="s">
        <v>321</v>
      </c>
      <c r="B221" s="410" t="s">
        <v>318</v>
      </c>
      <c r="C221" s="418"/>
      <c r="D221" s="417"/>
      <c r="E221" s="385"/>
      <c r="F221" s="383"/>
      <c r="G221" s="383"/>
      <c r="AB221" s="366"/>
      <c r="AC221" s="366"/>
      <c r="AD221" s="366"/>
      <c r="AE221" s="366"/>
      <c r="AF221" s="366"/>
      <c r="AG221" s="366"/>
      <c r="AH221" s="366"/>
      <c r="AI221" s="366"/>
      <c r="AJ221" s="366"/>
      <c r="AK221" s="366"/>
      <c r="AL221" s="366"/>
      <c r="AM221" s="366"/>
      <c r="AN221" s="366"/>
      <c r="AO221" s="366"/>
      <c r="DQ221" s="383"/>
    </row>
    <row r="222" spans="1:121" s="374" customFormat="1" ht="24" customHeight="1" x14ac:dyDescent="0.25">
      <c r="A222" s="425" t="s">
        <v>369</v>
      </c>
      <c r="B222" s="411" t="s">
        <v>320</v>
      </c>
      <c r="C222" s="412"/>
      <c r="D222" s="413"/>
      <c r="E222" s="380"/>
      <c r="F222" s="383"/>
      <c r="G222" s="383"/>
      <c r="AB222" s="366"/>
      <c r="AC222" s="366"/>
      <c r="AD222" s="366"/>
      <c r="AE222" s="366"/>
      <c r="AF222" s="366"/>
      <c r="AG222" s="366"/>
      <c r="AH222" s="366"/>
      <c r="AI222" s="366"/>
      <c r="AJ222" s="366"/>
      <c r="AK222" s="366"/>
      <c r="AL222" s="366"/>
      <c r="AM222" s="366"/>
      <c r="AN222" s="366"/>
      <c r="AO222" s="366"/>
      <c r="DQ222" s="383"/>
    </row>
    <row r="223" spans="1:121" s="374" customFormat="1" ht="24" customHeight="1" x14ac:dyDescent="0.25">
      <c r="A223" s="426" t="s">
        <v>370</v>
      </c>
      <c r="B223" s="414" t="s">
        <v>322</v>
      </c>
      <c r="C223" s="415"/>
      <c r="D223" s="416"/>
      <c r="E223" s="389"/>
      <c r="F223" s="383"/>
      <c r="G223" s="383"/>
      <c r="AB223" s="366"/>
      <c r="AC223" s="366"/>
      <c r="AD223" s="366"/>
      <c r="AE223" s="366"/>
      <c r="AF223" s="366"/>
      <c r="AG223" s="366"/>
      <c r="AH223" s="366"/>
      <c r="AI223" s="366"/>
      <c r="AJ223" s="366"/>
      <c r="AK223" s="366"/>
      <c r="AL223" s="366"/>
      <c r="AM223" s="366"/>
      <c r="AN223" s="366"/>
      <c r="AO223" s="366"/>
      <c r="DQ223" s="383"/>
    </row>
    <row r="224" spans="1:121" s="2" customFormat="1" ht="24" customHeight="1" x14ac:dyDescent="0.25">
      <c r="A224" s="330"/>
      <c r="B224" s="331"/>
      <c r="C224" s="332"/>
      <c r="D224" s="333"/>
      <c r="E224" s="334"/>
      <c r="F224" s="3"/>
      <c r="G224" s="3"/>
      <c r="AB224" s="17"/>
      <c r="AC224" s="17"/>
      <c r="AD224" s="17"/>
      <c r="AE224" s="17"/>
      <c r="AF224" s="17"/>
      <c r="AG224" s="17"/>
      <c r="AP224" s="314"/>
      <c r="AQ224" s="314"/>
      <c r="AR224" s="225"/>
      <c r="AS224" s="225"/>
      <c r="AT224" s="225"/>
      <c r="DQ224" s="3"/>
    </row>
    <row r="225" spans="1:121" s="2" customFormat="1" ht="24" customHeight="1" x14ac:dyDescent="0.25">
      <c r="A225" s="335"/>
      <c r="B225" s="336"/>
      <c r="C225" s="317"/>
      <c r="D225" s="329"/>
      <c r="E225"/>
      <c r="F225" s="3"/>
      <c r="G225" s="3"/>
      <c r="AB225" s="17"/>
      <c r="AC225" s="17"/>
      <c r="AD225" s="17"/>
      <c r="AE225" s="17"/>
      <c r="AF225" s="17"/>
      <c r="AG225" s="17"/>
      <c r="AP225" s="314"/>
      <c r="AQ225" s="314"/>
      <c r="AR225" s="225"/>
      <c r="AS225" s="225"/>
      <c r="AT225" s="225"/>
      <c r="DQ225" s="3"/>
    </row>
    <row r="226" spans="1:121" s="2" customFormat="1" ht="24" customHeight="1" x14ac:dyDescent="0.25">
      <c r="A226" s="335"/>
      <c r="B226" s="336"/>
      <c r="C226" s="317"/>
      <c r="D226" s="329"/>
      <c r="E226"/>
      <c r="F226" s="3"/>
      <c r="G226" s="3"/>
      <c r="AB226" s="17"/>
      <c r="AC226" s="17"/>
      <c r="AD226" s="17"/>
      <c r="AE226" s="17"/>
      <c r="AF226" s="17"/>
      <c r="AG226" s="17"/>
      <c r="AP226" s="314"/>
      <c r="AQ226" s="314"/>
      <c r="AR226" s="225"/>
      <c r="AS226" s="225"/>
      <c r="AT226" s="225"/>
      <c r="DQ226" s="3"/>
    </row>
    <row r="227" spans="1:121" s="2" customFormat="1" ht="24" customHeight="1" x14ac:dyDescent="0.25">
      <c r="A227" s="337" t="s">
        <v>323</v>
      </c>
      <c r="B227" s="338"/>
      <c r="C227" s="339"/>
      <c r="D227" s="329"/>
      <c r="E227"/>
      <c r="F227" s="3"/>
      <c r="G227" s="3"/>
      <c r="AB227" s="17"/>
      <c r="AC227" s="17"/>
      <c r="AD227" s="17"/>
      <c r="AE227" s="17"/>
      <c r="AF227" s="17"/>
      <c r="AG227" s="17"/>
      <c r="AP227" s="314"/>
      <c r="AQ227" s="314"/>
      <c r="AR227" s="225"/>
      <c r="AS227" s="225"/>
      <c r="AT227" s="225"/>
      <c r="DQ227" s="3"/>
    </row>
    <row r="228" spans="1:121" s="2" customFormat="1" ht="24" customHeight="1" x14ac:dyDescent="0.25">
      <c r="A228" s="340" t="s">
        <v>65</v>
      </c>
      <c r="B228" s="341" t="s">
        <v>324</v>
      </c>
      <c r="C228" s="342"/>
      <c r="D228" s="343"/>
      <c r="E228" s="344"/>
      <c r="F228" s="3"/>
      <c r="G228" s="3"/>
      <c r="AB228" s="20"/>
      <c r="AC228" s="20"/>
      <c r="AD228" s="20"/>
      <c r="AE228" s="20"/>
      <c r="AF228" s="20"/>
      <c r="AG228" s="20"/>
      <c r="AH228" s="20"/>
      <c r="AI228" s="20"/>
      <c r="AJ228" s="20"/>
      <c r="AK228" s="20"/>
      <c r="AL228" s="20"/>
      <c r="AM228" s="20"/>
      <c r="AN228" s="20"/>
      <c r="AO228" s="20"/>
      <c r="AP228" s="20"/>
      <c r="AQ228" s="20"/>
      <c r="AR228" s="20"/>
      <c r="AS228" s="20"/>
      <c r="AT228" s="20"/>
      <c r="DQ228" s="3"/>
    </row>
    <row r="229" spans="1:121" s="2" customFormat="1" ht="24" customHeight="1" x14ac:dyDescent="0.25">
      <c r="A229" s="340" t="s">
        <v>325</v>
      </c>
      <c r="B229" s="341" t="s">
        <v>326</v>
      </c>
      <c r="C229" s="342"/>
      <c r="D229" s="342"/>
      <c r="E229" s="345"/>
      <c r="F229" s="3"/>
      <c r="G229" s="3"/>
      <c r="AB229" s="20"/>
      <c r="AC229" s="20"/>
      <c r="AD229" s="20"/>
      <c r="AE229" s="20"/>
      <c r="AF229" s="20"/>
      <c r="AG229" s="20"/>
      <c r="AH229" s="20"/>
      <c r="AI229" s="20"/>
      <c r="AJ229" s="20"/>
      <c r="AK229" s="20"/>
      <c r="AL229" s="20"/>
      <c r="AM229" s="20"/>
      <c r="AN229" s="20"/>
      <c r="AO229" s="20"/>
      <c r="AP229" s="20"/>
      <c r="AQ229" s="20"/>
      <c r="AR229" s="20"/>
      <c r="AS229" s="20"/>
      <c r="AT229" s="20"/>
      <c r="DQ229" s="3"/>
    </row>
    <row r="230" spans="1:121" s="2" customFormat="1" ht="24" customHeight="1" x14ac:dyDescent="0.25">
      <c r="A230" s="340" t="s">
        <v>327</v>
      </c>
      <c r="B230" s="341" t="s">
        <v>328</v>
      </c>
      <c r="C230" s="342"/>
      <c r="D230" s="342"/>
      <c r="E230" s="345"/>
      <c r="F230" s="3"/>
      <c r="G230" s="3"/>
      <c r="AB230" s="20"/>
      <c r="AC230" s="20"/>
      <c r="AD230" s="20"/>
      <c r="AE230" s="20"/>
      <c r="AF230" s="20"/>
      <c r="AG230" s="20"/>
      <c r="AH230" s="20"/>
      <c r="AI230" s="20"/>
      <c r="AJ230" s="20"/>
      <c r="AK230" s="20"/>
      <c r="AL230" s="20"/>
      <c r="AM230" s="20"/>
      <c r="AN230" s="20"/>
      <c r="AO230" s="20"/>
      <c r="AP230" s="20"/>
      <c r="AQ230" s="20"/>
      <c r="AR230" s="20"/>
      <c r="AS230" s="20"/>
      <c r="AT230" s="20"/>
      <c r="DQ230" s="3"/>
    </row>
    <row r="231" spans="1:121" s="2" customFormat="1" ht="24" customHeight="1" x14ac:dyDescent="0.25">
      <c r="A231" s="340" t="s">
        <v>329</v>
      </c>
      <c r="B231" s="341" t="s">
        <v>330</v>
      </c>
      <c r="C231" s="342"/>
      <c r="D231" s="342"/>
      <c r="E231" s="345"/>
      <c r="F231" s="3"/>
      <c r="G231" s="3"/>
      <c r="AB231" s="17"/>
      <c r="AC231" s="17"/>
      <c r="AD231" s="17"/>
      <c r="AE231" s="17"/>
      <c r="AF231" s="17"/>
      <c r="AG231" s="17"/>
      <c r="AP231" s="314"/>
      <c r="AQ231" s="314"/>
      <c r="AR231" s="225"/>
      <c r="AS231" s="225"/>
      <c r="AT231" s="225"/>
      <c r="DQ231" s="3"/>
    </row>
    <row r="232" spans="1:121" s="2" customFormat="1" ht="24" customHeight="1" x14ac:dyDescent="0.25">
      <c r="A232" s="340" t="s">
        <v>331</v>
      </c>
      <c r="B232" s="341" t="s">
        <v>332</v>
      </c>
      <c r="C232" s="342"/>
      <c r="D232" s="342"/>
      <c r="E232" s="345"/>
      <c r="F232" s="3"/>
      <c r="G232" s="3"/>
      <c r="AB232" s="17"/>
      <c r="AC232" s="17"/>
      <c r="AD232" s="17"/>
      <c r="AE232" s="17"/>
      <c r="AF232" s="17"/>
      <c r="AG232" s="17"/>
      <c r="AP232" s="314"/>
      <c r="AQ232" s="314"/>
      <c r="AR232" s="225"/>
      <c r="AS232" s="225"/>
      <c r="AT232" s="225"/>
      <c r="DQ232" s="3"/>
    </row>
    <row r="233" spans="1:121" s="2" customFormat="1" ht="24" customHeight="1" x14ac:dyDescent="0.25">
      <c r="A233" s="340" t="s">
        <v>333</v>
      </c>
      <c r="B233" s="346" t="s">
        <v>334</v>
      </c>
      <c r="C233" s="347"/>
      <c r="D233" s="342"/>
      <c r="E233" s="345"/>
      <c r="F233" s="3"/>
      <c r="G233" s="3"/>
      <c r="AB233" s="225"/>
      <c r="AC233" s="225"/>
      <c r="AD233" s="225"/>
      <c r="AE233" s="11"/>
      <c r="AF233" s="11"/>
      <c r="AG233" s="11"/>
      <c r="AH233" s="11"/>
      <c r="AI233" s="11"/>
      <c r="AJ233" s="11"/>
      <c r="AK233" s="11"/>
      <c r="AL233" s="11"/>
      <c r="AM233" s="11"/>
      <c r="AN233" s="11"/>
      <c r="AO233" s="11"/>
      <c r="AP233" s="11"/>
      <c r="AQ233" s="108"/>
      <c r="AR233" s="11"/>
      <c r="AS233" s="11"/>
      <c r="AT233" s="11"/>
      <c r="AU233" s="11"/>
      <c r="AV233" s="108"/>
      <c r="AW233" s="11"/>
      <c r="AX233" s="11"/>
      <c r="AY233" s="11"/>
      <c r="AZ233" s="11"/>
      <c r="BA233" s="11"/>
      <c r="BB233" s="11"/>
      <c r="BC233" s="11"/>
      <c r="BD233" s="11"/>
      <c r="BE233" s="11"/>
      <c r="BF233" s="11"/>
      <c r="BG233" s="11"/>
      <c r="BH233" s="11"/>
      <c r="BI233" s="11"/>
      <c r="BJ233" s="11"/>
      <c r="BK233" s="11"/>
      <c r="BL233" s="11"/>
      <c r="BM233" s="11"/>
      <c r="BN233" s="11"/>
      <c r="BO233" s="11"/>
      <c r="BP233" s="11"/>
      <c r="BQ233" s="11"/>
      <c r="BR233" s="11"/>
      <c r="BS233" s="11"/>
      <c r="BT233" s="11"/>
    </row>
    <row r="234" spans="1:121" s="2" customFormat="1" ht="24" customHeight="1" x14ac:dyDescent="0.25">
      <c r="A234" s="348" t="s">
        <v>335</v>
      </c>
      <c r="B234" s="328" t="s">
        <v>336</v>
      </c>
      <c r="C234" s="349"/>
      <c r="D234" s="342"/>
      <c r="E234" s="345"/>
      <c r="F234" s="3"/>
      <c r="G234" s="3"/>
      <c r="AB234" s="225"/>
      <c r="AC234" s="225"/>
      <c r="AD234" s="225"/>
      <c r="AE234" s="11"/>
      <c r="AF234" s="11"/>
      <c r="AG234" s="11"/>
      <c r="AH234" s="11"/>
      <c r="AI234" s="11"/>
      <c r="AJ234" s="11"/>
      <c r="AK234" s="11"/>
      <c r="AL234" s="11"/>
      <c r="AM234" s="11"/>
      <c r="AN234" s="11"/>
      <c r="AO234" s="11"/>
      <c r="AP234" s="11"/>
      <c r="AQ234" s="108"/>
      <c r="AR234" s="11"/>
      <c r="AS234" s="11"/>
      <c r="AT234" s="11"/>
      <c r="AU234" s="11"/>
      <c r="AV234" s="108"/>
      <c r="AW234" s="11"/>
      <c r="AX234" s="11"/>
      <c r="AY234" s="11"/>
      <c r="AZ234" s="11"/>
      <c r="BA234" s="11"/>
      <c r="BB234" s="11"/>
      <c r="BC234" s="11"/>
      <c r="BD234" s="11"/>
      <c r="BE234" s="11"/>
      <c r="BF234" s="11"/>
      <c r="BG234" s="11"/>
      <c r="BH234" s="11"/>
      <c r="BI234" s="11"/>
      <c r="BJ234" s="11"/>
      <c r="BK234" s="11"/>
      <c r="BL234" s="11"/>
      <c r="BM234" s="11"/>
      <c r="BN234" s="11"/>
      <c r="BO234" s="11"/>
      <c r="BP234" s="11"/>
      <c r="BQ234" s="11"/>
      <c r="BR234" s="11"/>
      <c r="BS234" s="11"/>
      <c r="BT234" s="11"/>
    </row>
    <row r="235" spans="1:121" s="2" customFormat="1" ht="24" customHeight="1" x14ac:dyDescent="0.25">
      <c r="A235" s="350"/>
      <c r="B235" s="350"/>
      <c r="C235" s="351"/>
      <c r="D235" s="339"/>
      <c r="E235" s="352"/>
      <c r="F235" s="3"/>
      <c r="G235" s="3"/>
      <c r="AB235" s="225"/>
      <c r="AC235" s="225"/>
      <c r="AD235" s="225"/>
      <c r="AE235" s="11"/>
      <c r="AF235" s="11"/>
      <c r="AG235" s="11"/>
      <c r="AH235" s="11"/>
      <c r="AI235" s="11"/>
      <c r="AJ235" s="11"/>
      <c r="AK235" s="11"/>
      <c r="AL235" s="11"/>
      <c r="AM235" s="11"/>
      <c r="AN235" s="11"/>
      <c r="AO235" s="11"/>
      <c r="AP235" s="11"/>
      <c r="AQ235" s="108"/>
      <c r="AR235" s="11"/>
      <c r="AS235" s="11"/>
      <c r="AT235" s="11"/>
      <c r="AU235" s="11"/>
      <c r="AV235" s="108"/>
      <c r="AW235" s="11"/>
      <c r="AX235" s="11"/>
      <c r="AY235" s="11"/>
      <c r="AZ235" s="11"/>
      <c r="BA235" s="11"/>
      <c r="BB235" s="11"/>
      <c r="BC235" s="11"/>
      <c r="BD235" s="11"/>
      <c r="BE235" s="11"/>
      <c r="BF235" s="11"/>
      <c r="BG235" s="11"/>
      <c r="BH235" s="11"/>
      <c r="BI235" s="11"/>
      <c r="BJ235" s="11"/>
      <c r="BK235" s="11"/>
      <c r="BL235" s="11"/>
      <c r="BM235" s="11"/>
      <c r="BN235" s="11"/>
      <c r="BO235" s="11"/>
      <c r="BP235" s="11"/>
      <c r="BQ235" s="11"/>
      <c r="BR235" s="11"/>
      <c r="BS235" s="11"/>
      <c r="BT235" s="11"/>
    </row>
    <row r="236" spans="1:121" s="2" customFormat="1" ht="24" customHeight="1" x14ac:dyDescent="0.25">
      <c r="A236" s="350"/>
      <c r="B236" s="350"/>
      <c r="C236" s="351"/>
      <c r="D236" s="339"/>
      <c r="E236" s="352"/>
      <c r="F236" s="3"/>
      <c r="G236" s="3"/>
      <c r="AB236" s="225"/>
      <c r="AC236" s="225"/>
      <c r="AD236" s="225"/>
      <c r="AE236" s="11"/>
      <c r="AF236" s="11"/>
      <c r="AG236" s="11"/>
      <c r="AH236" s="11"/>
      <c r="AI236" s="11"/>
      <c r="AJ236" s="11"/>
      <c r="AK236" s="11"/>
      <c r="AL236" s="11"/>
      <c r="AM236" s="11"/>
      <c r="AN236" s="11"/>
      <c r="AO236" s="11"/>
      <c r="AP236" s="11"/>
      <c r="AQ236" s="108"/>
      <c r="AR236" s="11"/>
      <c r="AS236" s="11"/>
      <c r="AT236" s="11"/>
      <c r="AU236" s="11"/>
      <c r="AV236" s="108"/>
      <c r="AW236" s="11"/>
      <c r="AX236" s="11"/>
      <c r="AY236" s="11"/>
      <c r="AZ236" s="11"/>
      <c r="BA236" s="11"/>
      <c r="BB236" s="11"/>
      <c r="BC236" s="11"/>
      <c r="BD236" s="11"/>
      <c r="BE236" s="11"/>
      <c r="BF236" s="11"/>
      <c r="BG236" s="11"/>
      <c r="BH236" s="11"/>
      <c r="BI236" s="11"/>
      <c r="BJ236" s="11"/>
      <c r="BK236" s="11"/>
      <c r="BL236" s="11"/>
      <c r="BM236" s="11"/>
      <c r="BN236" s="11"/>
      <c r="BO236" s="11"/>
      <c r="BP236" s="11"/>
      <c r="BQ236" s="11"/>
      <c r="BR236" s="11"/>
      <c r="BS236" s="11"/>
      <c r="BT236" s="11"/>
    </row>
    <row r="237" spans="1:121" s="2" customFormat="1" ht="24" customHeight="1" x14ac:dyDescent="0.25">
      <c r="A237" s="350"/>
      <c r="B237" s="350"/>
      <c r="C237" s="351"/>
      <c r="D237" s="339"/>
      <c r="E237" s="352"/>
      <c r="F237" s="3"/>
      <c r="G237" s="3"/>
      <c r="AB237" s="225"/>
      <c r="AC237" s="225"/>
      <c r="AD237" s="225"/>
      <c r="AE237" s="11"/>
      <c r="AF237" s="11"/>
      <c r="AG237" s="11"/>
      <c r="AH237" s="11"/>
      <c r="AI237" s="11"/>
      <c r="AJ237" s="11"/>
      <c r="AK237" s="11"/>
      <c r="AL237" s="11"/>
      <c r="AM237" s="11"/>
      <c r="AN237" s="11"/>
      <c r="AO237" s="11"/>
      <c r="AP237" s="11"/>
      <c r="AQ237" s="108"/>
      <c r="AR237" s="11"/>
      <c r="AS237" s="11"/>
      <c r="AT237" s="11"/>
      <c r="AU237" s="11"/>
      <c r="AV237" s="108"/>
      <c r="AW237" s="11"/>
      <c r="AX237" s="11"/>
      <c r="AY237" s="11"/>
      <c r="AZ237" s="11"/>
      <c r="BA237" s="11"/>
      <c r="BB237" s="11"/>
      <c r="BC237" s="11"/>
      <c r="BD237" s="11"/>
      <c r="BE237" s="11"/>
      <c r="BF237" s="11"/>
      <c r="BG237" s="11"/>
      <c r="BH237" s="11"/>
      <c r="BI237" s="11"/>
      <c r="BJ237" s="11"/>
      <c r="BK237" s="11"/>
      <c r="BL237" s="11"/>
      <c r="BM237" s="11"/>
      <c r="BN237" s="11"/>
      <c r="BO237" s="11"/>
      <c r="BP237" s="11"/>
      <c r="BQ237" s="11"/>
      <c r="BR237" s="11"/>
      <c r="BS237" s="11"/>
      <c r="BT237" s="11"/>
    </row>
    <row r="238" spans="1:121" s="2" customFormat="1" ht="24" customHeight="1" x14ac:dyDescent="0.25">
      <c r="A238" s="353"/>
      <c r="B238" s="353"/>
      <c r="C238" s="354"/>
      <c r="D238" s="347"/>
      <c r="E238" s="355"/>
      <c r="F238" s="3"/>
      <c r="G238" s="3"/>
      <c r="AB238" s="225"/>
      <c r="AC238" s="225"/>
      <c r="AD238" s="225"/>
      <c r="AE238" s="11"/>
      <c r="AF238" s="11"/>
      <c r="AG238" s="11"/>
      <c r="AH238" s="11"/>
      <c r="AI238" s="11"/>
      <c r="AJ238" s="11"/>
      <c r="AK238" s="11"/>
      <c r="AL238" s="11"/>
      <c r="AM238" s="11"/>
      <c r="AN238" s="11"/>
      <c r="AO238" s="11"/>
      <c r="AP238" s="11"/>
      <c r="AQ238" s="108"/>
      <c r="AR238" s="11"/>
      <c r="AS238" s="11"/>
      <c r="AT238" s="11"/>
      <c r="AU238" s="11"/>
      <c r="AV238" s="108"/>
      <c r="AW238" s="11"/>
      <c r="AX238" s="11"/>
      <c r="AY238" s="11"/>
      <c r="AZ238" s="11"/>
      <c r="BA238" s="11"/>
      <c r="BB238" s="11"/>
      <c r="BC238" s="11"/>
      <c r="BD238" s="11"/>
      <c r="BE238" s="11"/>
      <c r="BF238" s="11"/>
      <c r="BG238" s="11"/>
      <c r="BH238" s="11"/>
      <c r="BI238" s="11"/>
      <c r="BJ238" s="11"/>
      <c r="BK238" s="11"/>
      <c r="BL238" s="11"/>
      <c r="BM238" s="11"/>
      <c r="BN238" s="11"/>
      <c r="BO238" s="11"/>
      <c r="BP238" s="11"/>
      <c r="BQ238" s="11"/>
      <c r="BR238" s="11"/>
      <c r="BS238" s="11"/>
      <c r="BT238" s="11"/>
    </row>
    <row r="239" spans="1:121" s="2" customFormat="1" ht="24" customHeight="1" x14ac:dyDescent="0.25">
      <c r="A239" s="356"/>
      <c r="B239" s="357"/>
      <c r="C239" s="357"/>
      <c r="D239" s="317"/>
      <c r="E239"/>
      <c r="F239" s="3"/>
      <c r="G239" s="3"/>
      <c r="AB239" s="225"/>
      <c r="AC239" s="225"/>
      <c r="AD239" s="225"/>
      <c r="AE239" s="11"/>
      <c r="AF239" s="11"/>
      <c r="AG239" s="11"/>
      <c r="AH239" s="11"/>
      <c r="AI239" s="11"/>
      <c r="AJ239" s="11"/>
      <c r="AK239" s="11"/>
      <c r="AL239" s="11"/>
      <c r="AM239" s="11"/>
      <c r="AN239" s="11"/>
      <c r="AO239" s="11"/>
      <c r="AP239" s="11"/>
      <c r="AQ239" s="108"/>
      <c r="AR239" s="11"/>
      <c r="AS239" s="11"/>
      <c r="AT239" s="11"/>
      <c r="AU239" s="11"/>
      <c r="AV239" s="108"/>
      <c r="AW239" s="11"/>
      <c r="AX239" s="11"/>
      <c r="AY239" s="11"/>
      <c r="AZ239" s="11"/>
      <c r="BA239" s="11"/>
      <c r="BB239" s="11"/>
      <c r="BC239" s="11"/>
      <c r="BD239" s="11"/>
      <c r="BE239" s="11"/>
      <c r="BF239" s="11"/>
      <c r="BG239" s="11"/>
      <c r="BH239" s="11"/>
      <c r="BI239" s="11"/>
      <c r="BJ239" s="11"/>
      <c r="BK239" s="11"/>
      <c r="BL239" s="11"/>
      <c r="BM239" s="11"/>
      <c r="BN239" s="11"/>
      <c r="BO239" s="11"/>
      <c r="BP239" s="11"/>
      <c r="BQ239" s="11"/>
      <c r="BR239" s="11"/>
      <c r="BS239" s="11"/>
      <c r="BT239" s="11"/>
    </row>
    <row r="240" spans="1:121" s="2" customFormat="1" ht="24" customHeight="1" x14ac:dyDescent="0.25">
      <c r="A240" s="358" t="s">
        <v>337</v>
      </c>
      <c r="B240" s="359" t="s">
        <v>338</v>
      </c>
      <c r="C240" s="317"/>
      <c r="D240" s="317"/>
      <c r="E240"/>
      <c r="F240" s="3"/>
      <c r="G240" s="3"/>
      <c r="AB240" s="225"/>
      <c r="AC240" s="225"/>
      <c r="AD240" s="225"/>
      <c r="AE240" s="11"/>
      <c r="AF240" s="11"/>
      <c r="AG240" s="11"/>
      <c r="AH240" s="11"/>
      <c r="AI240" s="11"/>
      <c r="AJ240" s="11"/>
      <c r="AK240" s="11"/>
      <c r="AL240" s="11"/>
      <c r="AM240" s="11"/>
      <c r="AN240" s="11"/>
      <c r="AO240" s="11"/>
      <c r="AP240" s="11"/>
      <c r="AQ240" s="108"/>
      <c r="AR240" s="11"/>
      <c r="AS240" s="11"/>
      <c r="AT240" s="11"/>
      <c r="AU240" s="11"/>
      <c r="AV240" s="108"/>
      <c r="AW240" s="11"/>
      <c r="AX240" s="11"/>
      <c r="AY240" s="11"/>
      <c r="AZ240" s="11"/>
      <c r="BA240" s="11"/>
      <c r="BB240" s="11"/>
      <c r="BC240" s="11"/>
      <c r="BD240" s="11"/>
      <c r="BE240" s="11"/>
      <c r="BF240" s="11"/>
      <c r="BG240" s="11"/>
      <c r="BH240" s="11"/>
      <c r="BI240" s="11"/>
      <c r="BJ240" s="11"/>
      <c r="BK240" s="11"/>
      <c r="BL240" s="11"/>
      <c r="BM240" s="11"/>
      <c r="BN240" s="11"/>
      <c r="BO240" s="11"/>
      <c r="BP240" s="11"/>
      <c r="BQ240" s="11"/>
      <c r="BR240" s="11"/>
      <c r="BS240" s="11"/>
      <c r="BT240" s="11"/>
    </row>
    <row r="241" spans="1:72" s="2" customFormat="1" ht="24" customHeight="1" x14ac:dyDescent="0.25">
      <c r="A241" s="360"/>
      <c r="B241" s="360"/>
      <c r="C241" s="361"/>
      <c r="D241" s="361"/>
      <c r="E241" s="229"/>
      <c r="F241" s="3"/>
      <c r="G241" s="3"/>
      <c r="AB241" s="225"/>
      <c r="AC241" s="225"/>
      <c r="AD241" s="225"/>
      <c r="AE241" s="11"/>
      <c r="AF241" s="11"/>
      <c r="AG241" s="11"/>
      <c r="AH241" s="11"/>
      <c r="AI241" s="11"/>
      <c r="AJ241" s="11"/>
      <c r="AK241" s="11"/>
      <c r="AL241" s="11"/>
      <c r="AM241" s="11"/>
      <c r="AN241" s="11"/>
      <c r="AO241" s="11"/>
      <c r="AP241" s="11"/>
      <c r="AQ241" s="108"/>
      <c r="AR241" s="11"/>
      <c r="AS241" s="11"/>
      <c r="AT241" s="11"/>
      <c r="AU241" s="11"/>
      <c r="AV241" s="108"/>
      <c r="AW241" s="11"/>
      <c r="AX241" s="11"/>
      <c r="AY241" s="11"/>
      <c r="AZ241" s="11"/>
      <c r="BA241" s="11"/>
      <c r="BB241" s="11"/>
      <c r="BC241" s="11"/>
      <c r="BD241" s="11"/>
      <c r="BE241" s="11"/>
      <c r="BF241" s="11"/>
      <c r="BG241" s="11"/>
      <c r="BH241" s="11"/>
      <c r="BI241" s="11"/>
      <c r="BJ241" s="11"/>
      <c r="BK241" s="11"/>
      <c r="BL241" s="11"/>
      <c r="BM241" s="11"/>
      <c r="BN241" s="11"/>
      <c r="BO241" s="11"/>
      <c r="BP241" s="11"/>
      <c r="BQ241" s="11"/>
      <c r="BR241" s="11"/>
      <c r="BS241" s="11"/>
      <c r="BT241" s="11"/>
    </row>
    <row r="242" spans="1:72" s="2" customFormat="1" ht="24" customHeight="1" x14ac:dyDescent="0.25">
      <c r="A242" s="362" t="s">
        <v>339</v>
      </c>
      <c r="B242" s="359"/>
      <c r="C242" s="317"/>
      <c r="D242" s="317"/>
      <c r="E242"/>
      <c r="F242" s="3"/>
      <c r="G242" s="3"/>
      <c r="AB242" s="225"/>
      <c r="AC242" s="225"/>
      <c r="AD242" s="225"/>
      <c r="AE242" s="11"/>
      <c r="AF242" s="11"/>
      <c r="AG242" s="11"/>
      <c r="AH242" s="11"/>
      <c r="AI242" s="11"/>
      <c r="AJ242" s="11"/>
      <c r="AK242" s="11"/>
      <c r="AL242" s="11"/>
      <c r="AM242" s="11"/>
      <c r="AN242" s="11"/>
      <c r="AO242" s="11"/>
      <c r="AP242" s="11"/>
      <c r="AQ242" s="108"/>
      <c r="AR242" s="11"/>
      <c r="AS242" s="11"/>
      <c r="AT242" s="11"/>
      <c r="AU242" s="11"/>
      <c r="AV242" s="108"/>
      <c r="AW242" s="11"/>
      <c r="AX242" s="11"/>
      <c r="AY242" s="11"/>
      <c r="AZ242" s="11"/>
      <c r="BA242" s="11"/>
      <c r="BB242" s="11"/>
      <c r="BC242" s="11"/>
      <c r="BD242" s="11"/>
      <c r="BE242" s="11"/>
      <c r="BF242" s="11"/>
      <c r="BG242" s="11"/>
      <c r="BH242" s="11"/>
      <c r="BI242" s="11"/>
      <c r="BJ242" s="11"/>
      <c r="BK242" s="11"/>
      <c r="BL242" s="11"/>
      <c r="BM242" s="11"/>
      <c r="BN242" s="11"/>
      <c r="BO242" s="11"/>
      <c r="BP242" s="11"/>
      <c r="BQ242" s="11"/>
      <c r="BR242" s="11"/>
      <c r="BS242" s="11"/>
      <c r="BT242" s="11"/>
    </row>
    <row r="243" spans="1:72" s="2" customFormat="1" ht="24" customHeight="1" x14ac:dyDescent="0.25">
      <c r="A243" s="358" t="s">
        <v>102</v>
      </c>
      <c r="B243" s="359" t="s">
        <v>340</v>
      </c>
      <c r="C243" s="317"/>
      <c r="D243" s="317"/>
      <c r="E243"/>
      <c r="F243" s="3"/>
      <c r="G243" s="3"/>
      <c r="AB243" s="225"/>
      <c r="AC243" s="225"/>
      <c r="AD243" s="225"/>
      <c r="AE243" s="11"/>
      <c r="AF243" s="11"/>
      <c r="AG243" s="11"/>
      <c r="AH243" s="11"/>
      <c r="AI243" s="11"/>
      <c r="AJ243" s="11"/>
      <c r="AK243" s="11"/>
      <c r="AL243" s="11"/>
      <c r="AM243" s="11"/>
      <c r="AN243" s="11"/>
      <c r="AO243" s="11"/>
      <c r="AP243" s="11"/>
      <c r="AQ243" s="108"/>
      <c r="AR243" s="11"/>
      <c r="AS243" s="11"/>
      <c r="AT243" s="11"/>
      <c r="AU243" s="11"/>
      <c r="AV243" s="108"/>
      <c r="AW243" s="11"/>
      <c r="AX243" s="11"/>
      <c r="AY243" s="11"/>
      <c r="AZ243" s="11"/>
      <c r="BA243" s="11"/>
      <c r="BB243" s="11"/>
      <c r="BC243" s="11"/>
      <c r="BD243" s="11"/>
      <c r="BE243" s="11"/>
      <c r="BF243" s="11"/>
      <c r="BG243" s="11"/>
      <c r="BH243" s="11"/>
      <c r="BI243" s="11"/>
      <c r="BJ243" s="11"/>
      <c r="BK243" s="11"/>
      <c r="BL243" s="11"/>
      <c r="BM243" s="11"/>
      <c r="BN243" s="11"/>
      <c r="BO243" s="11"/>
      <c r="BP243" s="11"/>
      <c r="BQ243" s="11"/>
      <c r="BR243" s="11"/>
      <c r="BS243" s="11"/>
      <c r="BT243" s="11"/>
    </row>
    <row r="244" spans="1:72" s="2" customFormat="1" ht="24" customHeight="1" x14ac:dyDescent="0.25">
      <c r="A244" s="358" t="s">
        <v>341</v>
      </c>
      <c r="B244" s="359" t="s">
        <v>342</v>
      </c>
      <c r="C244" s="317"/>
      <c r="D244" s="317"/>
      <c r="E244"/>
      <c r="F244" s="3"/>
      <c r="G244" s="3"/>
      <c r="AB244" s="225"/>
      <c r="AC244" s="225"/>
      <c r="AD244" s="225"/>
      <c r="AE244" s="11"/>
      <c r="AF244" s="11"/>
      <c r="AG244" s="11"/>
      <c r="AH244" s="11"/>
      <c r="AI244" s="11"/>
      <c r="AJ244" s="11"/>
      <c r="AK244" s="11"/>
      <c r="AL244" s="11"/>
      <c r="AM244" s="11"/>
      <c r="AN244" s="11"/>
      <c r="AO244" s="11"/>
      <c r="AP244" s="11"/>
      <c r="AQ244" s="108"/>
      <c r="AR244" s="11"/>
      <c r="AS244" s="11"/>
      <c r="AT244" s="11"/>
      <c r="AU244" s="11"/>
      <c r="AV244" s="108"/>
      <c r="AW244" s="11"/>
      <c r="AX244" s="11"/>
      <c r="AY244" s="11"/>
      <c r="AZ244" s="11"/>
      <c r="BA244" s="11"/>
      <c r="BB244" s="11"/>
      <c r="BC244" s="11"/>
      <c r="BD244" s="11"/>
      <c r="BE244" s="11"/>
      <c r="BF244" s="11"/>
      <c r="BG244" s="11"/>
      <c r="BH244" s="11"/>
      <c r="BI244" s="11"/>
      <c r="BJ244" s="11"/>
      <c r="BK244" s="11"/>
      <c r="BL244" s="11"/>
      <c r="BM244" s="11"/>
      <c r="BN244" s="11"/>
      <c r="BO244" s="11"/>
      <c r="BP244" s="11"/>
      <c r="BQ244" s="11"/>
      <c r="BR244" s="11"/>
      <c r="BS244" s="11"/>
      <c r="BT244" s="11"/>
    </row>
    <row r="245" spans="1:72" s="2" customFormat="1" ht="24" customHeight="1" x14ac:dyDescent="0.25">
      <c r="A245" s="358" t="s">
        <v>343</v>
      </c>
      <c r="B245" s="359" t="s">
        <v>344</v>
      </c>
      <c r="C245" s="317"/>
      <c r="D245" s="317"/>
      <c r="E245"/>
      <c r="F245" s="3"/>
      <c r="G245" s="3"/>
    </row>
    <row r="246" spans="1:72" s="2" customFormat="1" ht="24" customHeight="1" x14ac:dyDescent="0.25">
      <c r="A246" s="358" t="s">
        <v>345</v>
      </c>
      <c r="B246" s="359" t="s">
        <v>346</v>
      </c>
      <c r="C246" s="317"/>
      <c r="D246" s="317"/>
      <c r="E246"/>
      <c r="F246" s="3"/>
      <c r="G246" s="3"/>
    </row>
    <row r="247" spans="1:72" s="2" customFormat="1" ht="24" customHeight="1" x14ac:dyDescent="0.25">
      <c r="A247" s="358" t="s">
        <v>347</v>
      </c>
      <c r="B247" s="359" t="s">
        <v>348</v>
      </c>
      <c r="C247" s="317"/>
      <c r="D247" s="317"/>
      <c r="E247"/>
      <c r="F247" s="3"/>
      <c r="G247" s="3"/>
    </row>
    <row r="248" spans="1:72" s="2" customFormat="1" ht="24" customHeight="1" x14ac:dyDescent="0.25">
      <c r="A248" s="358" t="s">
        <v>349</v>
      </c>
      <c r="B248" s="359" t="s">
        <v>350</v>
      </c>
      <c r="C248" s="317"/>
      <c r="D248" s="317"/>
      <c r="E248"/>
      <c r="F248" s="3"/>
      <c r="G248" s="3"/>
    </row>
    <row r="249" spans="1:72" s="2" customFormat="1" ht="24" customHeight="1" x14ac:dyDescent="0.25">
      <c r="A249" s="358" t="s">
        <v>351</v>
      </c>
      <c r="B249" s="359" t="s">
        <v>352</v>
      </c>
      <c r="C249" s="317"/>
      <c r="D249" s="317"/>
      <c r="E249"/>
      <c r="F249" s="3"/>
      <c r="G249" s="3"/>
    </row>
    <row r="250" spans="1:72" s="2" customFormat="1" ht="24" customHeight="1" x14ac:dyDescent="0.25">
      <c r="A250" s="358" t="s">
        <v>353</v>
      </c>
      <c r="B250" s="359" t="s">
        <v>354</v>
      </c>
      <c r="C250" s="317"/>
      <c r="D250" s="317"/>
      <c r="E250"/>
      <c r="F250" s="3"/>
      <c r="G250" s="3"/>
    </row>
    <row r="251" spans="1:72" s="2" customFormat="1" ht="24" customHeight="1" x14ac:dyDescent="0.25">
      <c r="E251" s="3"/>
      <c r="F251" s="3"/>
      <c r="G251" s="3"/>
    </row>
    <row r="252" spans="1:72" s="2" customFormat="1" ht="24" customHeight="1" x14ac:dyDescent="0.25">
      <c r="E252" s="3"/>
      <c r="F252" s="3"/>
      <c r="G252" s="3"/>
    </row>
    <row r="253" spans="1:72" s="2" customFormat="1" ht="24" customHeight="1" x14ac:dyDescent="0.25">
      <c r="E253" s="3"/>
      <c r="F253" s="3"/>
      <c r="G253" s="3"/>
    </row>
    <row r="254" spans="1:72" s="2" customFormat="1" ht="24" customHeight="1" x14ac:dyDescent="0.25">
      <c r="E254" s="3"/>
      <c r="F254" s="3"/>
      <c r="G254" s="3"/>
    </row>
    <row r="255" spans="1:72" s="2" customFormat="1" ht="24" customHeight="1" x14ac:dyDescent="0.25">
      <c r="E255" s="3"/>
      <c r="F255" s="3"/>
      <c r="G255" s="3"/>
    </row>
    <row r="256" spans="1:72" s="2" customFormat="1" ht="24" customHeight="1" x14ac:dyDescent="0.25">
      <c r="E256" s="3"/>
      <c r="F256" s="3"/>
      <c r="G256" s="3"/>
    </row>
    <row r="257" spans="1:109" s="2" customFormat="1" ht="24" customHeight="1" x14ac:dyDescent="0.25">
      <c r="E257" s="3"/>
      <c r="F257" s="3"/>
      <c r="G257" s="3"/>
    </row>
    <row r="258" spans="1:109" s="2" customFormat="1" ht="24" customHeight="1" x14ac:dyDescent="0.25">
      <c r="E258" s="3"/>
      <c r="F258" s="3"/>
      <c r="G258" s="3"/>
    </row>
    <row r="259" spans="1:109" s="2" customFormat="1" ht="24" customHeight="1" x14ac:dyDescent="0.25">
      <c r="E259" s="3"/>
      <c r="F259" s="3"/>
      <c r="G259" s="3"/>
    </row>
    <row r="260" spans="1:109" s="2" customFormat="1" ht="24" customHeight="1" x14ac:dyDescent="0.25">
      <c r="E260" s="3"/>
      <c r="F260" s="3"/>
      <c r="G260" s="3"/>
    </row>
    <row r="261" spans="1:109" s="2" customFormat="1" ht="24" customHeight="1" x14ac:dyDescent="0.25">
      <c r="E261" s="3"/>
      <c r="F261" s="3"/>
      <c r="G261" s="3"/>
    </row>
    <row r="262" spans="1:109" s="2" customFormat="1" ht="24" customHeight="1" x14ac:dyDescent="0.25">
      <c r="E262" s="3"/>
      <c r="F262" s="3"/>
      <c r="G262" s="3"/>
    </row>
    <row r="263" spans="1:109" s="2" customFormat="1" ht="24" customHeight="1" x14ac:dyDescent="0.25">
      <c r="E263" s="3"/>
      <c r="F263" s="3"/>
      <c r="G263" s="3"/>
    </row>
    <row r="264" spans="1:109" s="2" customFormat="1" ht="24" customHeight="1" x14ac:dyDescent="0.25">
      <c r="E264" s="3"/>
      <c r="F264" s="3"/>
      <c r="G264" s="3"/>
    </row>
    <row r="265" spans="1:109" s="2" customFormat="1" ht="24" customHeight="1" x14ac:dyDescent="0.25">
      <c r="E265" s="3"/>
      <c r="F265" s="3"/>
      <c r="G265" s="3"/>
    </row>
    <row r="266" spans="1:109" s="2" customFormat="1" ht="24" customHeight="1" x14ac:dyDescent="0.25">
      <c r="E266" s="3"/>
      <c r="F266" s="3"/>
      <c r="G266" s="3"/>
    </row>
    <row r="267" spans="1:109" s="2" customFormat="1" ht="24" customHeight="1" x14ac:dyDescent="0.25">
      <c r="E267" s="3"/>
      <c r="F267" s="3"/>
      <c r="G267" s="3"/>
    </row>
    <row r="268" spans="1:109" s="2" customFormat="1" ht="24" customHeight="1" x14ac:dyDescent="0.25">
      <c r="E268" s="3"/>
      <c r="F268" s="3"/>
      <c r="G268" s="3"/>
    </row>
    <row r="269" spans="1:109" s="2" customFormat="1" ht="24" customHeight="1" x14ac:dyDescent="0.25">
      <c r="E269" s="3"/>
      <c r="F269" s="3"/>
      <c r="G269" s="3"/>
    </row>
    <row r="270" spans="1:109" s="2" customFormat="1" ht="24" customHeight="1" x14ac:dyDescent="0.25">
      <c r="E270" s="3"/>
      <c r="F270" s="3"/>
      <c r="G270" s="3"/>
    </row>
    <row r="271" spans="1:109" s="2" customFormat="1" ht="24" customHeight="1" x14ac:dyDescent="0.25">
      <c r="A271" s="363"/>
      <c r="E271" s="3"/>
      <c r="F271" s="3"/>
      <c r="G271" s="3"/>
      <c r="DE271" s="3"/>
    </row>
    <row r="272" spans="1:109" s="2" customFormat="1" ht="24" customHeight="1" x14ac:dyDescent="0.25">
      <c r="A272" s="363"/>
      <c r="E272" s="3"/>
      <c r="F272" s="3"/>
      <c r="G272" s="3"/>
      <c r="DE272" s="3"/>
    </row>
    <row r="273" spans="1:109" s="2" customFormat="1" ht="24" customHeight="1" x14ac:dyDescent="0.25">
      <c r="A273" s="363"/>
      <c r="E273" s="3"/>
      <c r="F273" s="3"/>
      <c r="G273" s="3"/>
      <c r="DE273" s="3"/>
    </row>
    <row r="274" spans="1:109" s="2" customFormat="1" ht="24" customHeight="1" x14ac:dyDescent="0.25">
      <c r="A274" s="363"/>
      <c r="E274" s="3"/>
      <c r="F274" s="3"/>
      <c r="G274" s="3"/>
      <c r="DE274" s="3"/>
    </row>
    <row r="275" spans="1:109" s="2" customFormat="1" ht="24" customHeight="1" x14ac:dyDescent="0.25">
      <c r="A275" s="363"/>
      <c r="E275" s="3"/>
      <c r="F275" s="3"/>
      <c r="G275" s="3"/>
      <c r="DE275" s="3"/>
    </row>
    <row r="276" spans="1:109" s="2" customFormat="1" ht="24" customHeight="1" x14ac:dyDescent="0.25">
      <c r="A276" s="363"/>
      <c r="E276" s="3"/>
      <c r="F276" s="3"/>
      <c r="G276" s="3"/>
      <c r="DE276" s="3"/>
    </row>
    <row r="277" spans="1:109" s="2" customFormat="1" ht="24" customHeight="1" x14ac:dyDescent="0.25">
      <c r="A277" s="363"/>
      <c r="E277" s="3"/>
      <c r="F277" s="3"/>
      <c r="G277" s="3"/>
      <c r="DE277" s="3"/>
    </row>
    <row r="278" spans="1:109" s="2" customFormat="1" ht="24" customHeight="1" x14ac:dyDescent="0.25">
      <c r="A278" s="363"/>
      <c r="E278" s="3"/>
      <c r="F278" s="3"/>
      <c r="G278" s="3"/>
      <c r="DE278" s="3"/>
    </row>
    <row r="279" spans="1:109" s="2" customFormat="1" ht="24" customHeight="1" x14ac:dyDescent="0.25">
      <c r="A279" s="363"/>
      <c r="E279" s="3"/>
      <c r="F279" s="3"/>
      <c r="G279" s="3"/>
      <c r="DE279" s="3"/>
    </row>
    <row r="280" spans="1:109" s="2" customFormat="1" ht="24" customHeight="1" x14ac:dyDescent="0.25">
      <c r="A280" s="363"/>
      <c r="E280" s="3"/>
      <c r="F280" s="3"/>
      <c r="G280" s="3"/>
      <c r="DE280" s="3"/>
    </row>
    <row r="281" spans="1:109" s="2" customFormat="1" ht="24" customHeight="1" x14ac:dyDescent="0.25">
      <c r="A281" s="363"/>
      <c r="E281" s="3"/>
      <c r="F281" s="3"/>
      <c r="G281" s="3"/>
      <c r="DE281" s="3"/>
    </row>
    <row r="282" spans="1:109" s="2" customFormat="1" ht="24" customHeight="1" x14ac:dyDescent="0.25">
      <c r="A282" s="363"/>
      <c r="E282" s="3"/>
      <c r="F282" s="3"/>
      <c r="G282" s="3"/>
      <c r="DE282" s="3"/>
    </row>
    <row r="283" spans="1:109" s="2" customFormat="1" ht="24" customHeight="1" x14ac:dyDescent="0.25">
      <c r="A283" s="363"/>
      <c r="E283" s="3"/>
      <c r="F283" s="3"/>
      <c r="G283" s="3"/>
      <c r="DE283" s="3"/>
    </row>
    <row r="284" spans="1:109" s="2" customFormat="1" ht="24" customHeight="1" x14ac:dyDescent="0.25">
      <c r="A284" s="363"/>
      <c r="E284" s="3"/>
      <c r="F284" s="3"/>
      <c r="G284" s="3"/>
      <c r="DE284" s="3"/>
    </row>
    <row r="285" spans="1:109" s="2" customFormat="1" ht="24" customHeight="1" x14ac:dyDescent="0.25">
      <c r="A285" s="363"/>
      <c r="E285" s="3"/>
      <c r="F285" s="3"/>
      <c r="G285" s="3"/>
      <c r="DE285" s="3"/>
    </row>
    <row r="286" spans="1:109" s="2" customFormat="1" ht="24" customHeight="1" x14ac:dyDescent="0.25">
      <c r="A286" s="363"/>
      <c r="E286" s="3"/>
      <c r="F286" s="3"/>
      <c r="G286" s="3"/>
      <c r="DE286" s="3"/>
    </row>
    <row r="287" spans="1:109" s="2" customFormat="1" ht="24" customHeight="1" x14ac:dyDescent="0.25">
      <c r="A287" s="363"/>
      <c r="E287" s="3"/>
      <c r="F287" s="3"/>
      <c r="G287" s="3"/>
      <c r="DE287" s="3"/>
    </row>
    <row r="288" spans="1:109" s="2" customFormat="1" ht="24" customHeight="1" x14ac:dyDescent="0.25">
      <c r="A288" s="363"/>
      <c r="E288" s="3"/>
      <c r="F288" s="3"/>
      <c r="G288" s="3"/>
      <c r="DE288" s="3"/>
    </row>
    <row r="289" spans="1:114" s="2" customFormat="1" ht="24" customHeight="1" x14ac:dyDescent="0.25">
      <c r="A289" s="363"/>
      <c r="E289" s="3"/>
      <c r="F289" s="3"/>
      <c r="G289" s="3"/>
      <c r="DE289" s="3"/>
    </row>
    <row r="290" spans="1:114" s="2" customFormat="1" ht="24" customHeight="1" x14ac:dyDescent="0.25">
      <c r="A290" s="363"/>
      <c r="E290" s="3"/>
      <c r="F290" s="3"/>
      <c r="G290" s="3"/>
      <c r="DE290" s="3"/>
    </row>
    <row r="291" spans="1:114" s="2" customFormat="1" ht="24" customHeight="1" x14ac:dyDescent="0.25">
      <c r="A291" s="363"/>
      <c r="E291" s="3"/>
      <c r="F291" s="3"/>
      <c r="G291" s="3"/>
      <c r="DE291" s="3"/>
    </row>
    <row r="292" spans="1:114" s="2" customFormat="1" ht="24" customHeight="1" x14ac:dyDescent="0.25">
      <c r="A292" s="363"/>
      <c r="E292" s="3"/>
      <c r="F292" s="3"/>
      <c r="G292" s="3"/>
      <c r="DE292" s="3"/>
    </row>
    <row r="293" spans="1:114" s="2" customFormat="1" ht="24" customHeight="1" x14ac:dyDescent="0.25">
      <c r="A293" s="363"/>
      <c r="E293" s="3"/>
      <c r="F293" s="3"/>
      <c r="G293" s="3"/>
      <c r="DE293" s="3"/>
    </row>
    <row r="294" spans="1:114" s="2" customFormat="1" ht="24" customHeight="1" x14ac:dyDescent="0.25">
      <c r="A294" s="363"/>
      <c r="E294" s="3"/>
      <c r="F294" s="3"/>
      <c r="G294" s="3"/>
      <c r="DE294" s="3"/>
    </row>
    <row r="295" spans="1:114" s="2" customFormat="1" ht="24" customHeight="1" x14ac:dyDescent="0.25">
      <c r="A295" s="363"/>
      <c r="E295" s="3"/>
      <c r="F295" s="3"/>
      <c r="G295" s="3"/>
      <c r="DE295" s="3"/>
    </row>
    <row r="296" spans="1:114" s="2" customFormat="1" ht="24" customHeight="1" x14ac:dyDescent="0.25">
      <c r="A296" s="363"/>
      <c r="E296" s="3"/>
      <c r="F296" s="3"/>
      <c r="G296" s="3"/>
    </row>
    <row r="297" spans="1:114" s="2" customFormat="1" ht="24" customHeight="1" x14ac:dyDescent="0.25">
      <c r="E297" s="3"/>
      <c r="F297" s="3"/>
      <c r="G297" s="3"/>
    </row>
    <row r="298" spans="1:114" s="2" customFormat="1" ht="24" customHeight="1" x14ac:dyDescent="0.25">
      <c r="E298" s="3"/>
      <c r="F298" s="3"/>
      <c r="G298" s="3"/>
    </row>
    <row r="299" spans="1:114" ht="24" customHeight="1" x14ac:dyDescent="0.25">
      <c r="A299" s="6"/>
      <c r="B299" s="6"/>
      <c r="C299" s="6"/>
      <c r="D299" s="6"/>
      <c r="E299" s="364"/>
      <c r="F299" s="364"/>
      <c r="G299" s="364"/>
      <c r="H299" s="6"/>
      <c r="I299" s="6"/>
      <c r="K299" s="6"/>
      <c r="L299" s="6"/>
      <c r="M299" s="6"/>
      <c r="N299" s="6"/>
      <c r="O299" s="6"/>
      <c r="P299" s="6"/>
      <c r="Q299" s="6"/>
      <c r="R299" s="6"/>
      <c r="S299" s="6"/>
      <c r="T299" s="6"/>
      <c r="U299" s="6"/>
      <c r="V299" s="6"/>
      <c r="W299" s="6"/>
      <c r="X299" s="6"/>
      <c r="Y299" s="6"/>
      <c r="Z299" s="6"/>
      <c r="AA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c r="BO299" s="6"/>
      <c r="BP299" s="6"/>
      <c r="BQ299" s="6"/>
      <c r="BR299" s="6"/>
      <c r="BS299" s="6"/>
      <c r="BT299" s="6"/>
      <c r="BU299" s="6"/>
      <c r="BV299" s="6"/>
      <c r="BW299" s="6"/>
      <c r="BX299" s="2"/>
      <c r="BY299" s="6"/>
      <c r="BZ299" s="6"/>
      <c r="CA299" s="6"/>
      <c r="CB299" s="6"/>
      <c r="CC299" s="6"/>
      <c r="CD299" s="6"/>
      <c r="CE299" s="6"/>
      <c r="CF299" s="6"/>
      <c r="CG299" s="6"/>
      <c r="CH299" s="6"/>
      <c r="CI299" s="6"/>
      <c r="CJ299" s="6"/>
      <c r="CK299" s="6"/>
      <c r="CL299" s="6"/>
      <c r="CM299" s="6"/>
      <c r="CN299" s="12"/>
      <c r="CO299" s="6"/>
      <c r="CP299" s="6"/>
      <c r="CQ299" s="6"/>
      <c r="CR299" s="6"/>
      <c r="CS299" s="6"/>
      <c r="CT299" s="6"/>
      <c r="CU299" s="6"/>
      <c r="CV299" s="6"/>
      <c r="CW299" s="6"/>
      <c r="CX299" s="6"/>
      <c r="CY299" s="6"/>
      <c r="CZ299" s="6"/>
      <c r="DA299" s="6"/>
      <c r="DB299" s="6"/>
      <c r="DC299" s="6"/>
      <c r="DG299" s="12"/>
      <c r="DH299" s="12"/>
      <c r="DI299" s="12"/>
      <c r="DJ299" s="12"/>
    </row>
  </sheetData>
  <mergeCells count="89">
    <mergeCell ref="AG177:AH177"/>
    <mergeCell ref="A181:D181"/>
    <mergeCell ref="A183:A185"/>
    <mergeCell ref="A186:A188"/>
    <mergeCell ref="A189:B189"/>
    <mergeCell ref="A192:J192"/>
    <mergeCell ref="A170:A172"/>
    <mergeCell ref="I171:I173"/>
    <mergeCell ref="AG171:AG173"/>
    <mergeCell ref="BB171:BB173"/>
    <mergeCell ref="A173:A175"/>
    <mergeCell ref="I174:I176"/>
    <mergeCell ref="AG174:AG176"/>
    <mergeCell ref="BB174:BB176"/>
    <mergeCell ref="A176:A178"/>
    <mergeCell ref="I177:I179"/>
    <mergeCell ref="J169:J170"/>
    <mergeCell ref="K169:K170"/>
    <mergeCell ref="AB169:AC169"/>
    <mergeCell ref="AH169:AH170"/>
    <mergeCell ref="AI169:AJ169"/>
    <mergeCell ref="BB169:BB170"/>
    <mergeCell ref="AG166:AG167"/>
    <mergeCell ref="AH166:AI166"/>
    <mergeCell ref="BB167:BB168"/>
    <mergeCell ref="BC167:BC168"/>
    <mergeCell ref="BD167:BD168"/>
    <mergeCell ref="A168:E168"/>
    <mergeCell ref="I168:AC168"/>
    <mergeCell ref="AG168:AJ168"/>
    <mergeCell ref="DA24:DD24"/>
    <mergeCell ref="A161:B161"/>
    <mergeCell ref="CU163:CY163"/>
    <mergeCell ref="AF165:AI165"/>
    <mergeCell ref="AZ165:BE165"/>
    <mergeCell ref="BF165:BK165"/>
    <mergeCell ref="BL165:BQ165"/>
    <mergeCell ref="BR165:BW165"/>
    <mergeCell ref="BY165:CC165"/>
    <mergeCell ref="CO24:CZ24"/>
    <mergeCell ref="BL23:BO23"/>
    <mergeCell ref="BP23:BS23"/>
    <mergeCell ref="BT23:BW23"/>
    <mergeCell ref="BY23:CF23"/>
    <mergeCell ref="CG23:CM23"/>
    <mergeCell ref="BF23:BK23"/>
    <mergeCell ref="C23:K23"/>
    <mergeCell ref="O23:P23"/>
    <mergeCell ref="Q23:R23"/>
    <mergeCell ref="T23:U23"/>
    <mergeCell ref="V23:AA23"/>
    <mergeCell ref="AB23:AG23"/>
    <mergeCell ref="AH23:AM23"/>
    <mergeCell ref="AN23:AS23"/>
    <mergeCell ref="AT23:AY23"/>
    <mergeCell ref="AZ23:BE23"/>
    <mergeCell ref="A16:B16"/>
    <mergeCell ref="DA5:DD5"/>
    <mergeCell ref="A6:B6"/>
    <mergeCell ref="A7:B7"/>
    <mergeCell ref="A8:B8"/>
    <mergeCell ref="A9:B9"/>
    <mergeCell ref="A10:B10"/>
    <mergeCell ref="CO5:CZ5"/>
    <mergeCell ref="A11:B11"/>
    <mergeCell ref="A12:B12"/>
    <mergeCell ref="A13:B13"/>
    <mergeCell ref="A14:B14"/>
    <mergeCell ref="A15:B15"/>
    <mergeCell ref="BP4:BS4"/>
    <mergeCell ref="BT4:BW4"/>
    <mergeCell ref="BY4:CF4"/>
    <mergeCell ref="CG4:CM4"/>
    <mergeCell ref="A5:B5"/>
    <mergeCell ref="AH4:AM4"/>
    <mergeCell ref="AN4:AS4"/>
    <mergeCell ref="AT4:AY4"/>
    <mergeCell ref="AZ4:BE4"/>
    <mergeCell ref="BF4:BK4"/>
    <mergeCell ref="BL4:BO4"/>
    <mergeCell ref="A4:B4"/>
    <mergeCell ref="C4:K4"/>
    <mergeCell ref="T4:U4"/>
    <mergeCell ref="V4:AA4"/>
    <mergeCell ref="AB4:AG4"/>
    <mergeCell ref="L23:N23"/>
    <mergeCell ref="L4:N4"/>
    <mergeCell ref="O4:P4"/>
    <mergeCell ref="Q4:R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TABLEAU RAPPORT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Ballard Jean-Marc</dc:creator>
  <cp:lastModifiedBy>Ballard Jean-Marc</cp:lastModifiedBy>
  <dcterms:created xsi:type="dcterms:W3CDTF">2015-03-31T12:48:20Z</dcterms:created>
  <dcterms:modified xsi:type="dcterms:W3CDTF">2015-04-13T12:56:38Z</dcterms:modified>
</cp:coreProperties>
</file>